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0. zasedání\"/>
    </mc:Choice>
  </mc:AlternateContent>
  <bookViews>
    <workbookView xWindow="0" yWindow="0" windowWidth="23040" windowHeight="9108"/>
  </bookViews>
  <sheets>
    <sheet name="Celovečerní hraný film" sheetId="2" r:id="rId1"/>
    <sheet name="IH" sheetId="3" r:id="rId2"/>
    <sheet name="JK" sheetId="4" r:id="rId3"/>
    <sheet name="LD" sheetId="5" r:id="rId4"/>
    <sheet name="PM" sheetId="6" r:id="rId5"/>
    <sheet name="RN" sheetId="7" r:id="rId6"/>
    <sheet name="SG" sheetId="8" r:id="rId7"/>
    <sheet name="ZK" sheetId="9" r:id="rId8"/>
  </sheets>
  <definedNames>
    <definedName name="_xlnm.Print_Area" localSheetId="0">'Celovečerní hraný film'!$A$1:$AB$48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9" l="1"/>
  <c r="E42" i="9"/>
  <c r="D42" i="9"/>
  <c r="P40" i="9"/>
  <c r="H40" i="9"/>
  <c r="P39" i="9"/>
  <c r="H39" i="9"/>
  <c r="P38" i="9"/>
  <c r="H38" i="9"/>
  <c r="P37" i="9"/>
  <c r="H37" i="9"/>
  <c r="P36" i="9"/>
  <c r="H36" i="9"/>
  <c r="P35" i="9"/>
  <c r="H35" i="9"/>
  <c r="P34" i="9"/>
  <c r="H34" i="9"/>
  <c r="P33" i="9"/>
  <c r="H33" i="9"/>
  <c r="P32" i="9"/>
  <c r="H32" i="9"/>
  <c r="P31" i="9"/>
  <c r="H31" i="9"/>
  <c r="P30" i="9"/>
  <c r="H30" i="9"/>
  <c r="P29" i="9"/>
  <c r="H29" i="9"/>
  <c r="P28" i="9"/>
  <c r="H28" i="9"/>
  <c r="P27" i="9"/>
  <c r="H27" i="9"/>
  <c r="P26" i="9"/>
  <c r="H26" i="9"/>
  <c r="P25" i="9"/>
  <c r="H25" i="9"/>
  <c r="P24" i="9"/>
  <c r="H24" i="9"/>
  <c r="P23" i="9"/>
  <c r="H23" i="9"/>
  <c r="P22" i="9"/>
  <c r="H22" i="9"/>
  <c r="P21" i="9"/>
  <c r="H21" i="9"/>
  <c r="P20" i="9"/>
  <c r="H20" i="9"/>
  <c r="P19" i="9"/>
  <c r="H19" i="9"/>
  <c r="Q42" i="8"/>
  <c r="E42" i="8"/>
  <c r="D42" i="8"/>
  <c r="P40" i="8"/>
  <c r="H40" i="8"/>
  <c r="P39" i="8"/>
  <c r="H39" i="8"/>
  <c r="P38" i="8"/>
  <c r="H38" i="8"/>
  <c r="P37" i="8"/>
  <c r="H37" i="8"/>
  <c r="P36" i="8"/>
  <c r="H36" i="8"/>
  <c r="P35" i="8"/>
  <c r="H35" i="8"/>
  <c r="P34" i="8"/>
  <c r="H34" i="8"/>
  <c r="P33" i="8"/>
  <c r="H33" i="8"/>
  <c r="P32" i="8"/>
  <c r="H32" i="8"/>
  <c r="P31" i="8"/>
  <c r="H31" i="8"/>
  <c r="P30" i="8"/>
  <c r="H30" i="8"/>
  <c r="P29" i="8"/>
  <c r="H29" i="8"/>
  <c r="P28" i="8"/>
  <c r="H28" i="8"/>
  <c r="P27" i="8"/>
  <c r="H27" i="8"/>
  <c r="P26" i="8"/>
  <c r="H26" i="8"/>
  <c r="P25" i="8"/>
  <c r="H25" i="8"/>
  <c r="P24" i="8"/>
  <c r="H24" i="8"/>
  <c r="P23" i="8"/>
  <c r="H23" i="8"/>
  <c r="P22" i="8"/>
  <c r="H22" i="8"/>
  <c r="P21" i="8"/>
  <c r="H21" i="8"/>
  <c r="P20" i="8"/>
  <c r="H20" i="8"/>
  <c r="P19" i="8"/>
  <c r="H19" i="8"/>
  <c r="Q42" i="7"/>
  <c r="E42" i="7"/>
  <c r="D42" i="7"/>
  <c r="P40" i="7"/>
  <c r="H40" i="7"/>
  <c r="P39" i="7"/>
  <c r="H39" i="7"/>
  <c r="P38" i="7"/>
  <c r="H38" i="7"/>
  <c r="P37" i="7"/>
  <c r="H37" i="7"/>
  <c r="P36" i="7"/>
  <c r="H36" i="7"/>
  <c r="P35" i="7"/>
  <c r="H35" i="7"/>
  <c r="P34" i="7"/>
  <c r="H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Q42" i="6"/>
  <c r="E42" i="6"/>
  <c r="D42" i="6"/>
  <c r="P40" i="6"/>
  <c r="H40" i="6"/>
  <c r="P39" i="6"/>
  <c r="H39" i="6"/>
  <c r="P38" i="6"/>
  <c r="H38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Q42" i="5"/>
  <c r="E42" i="5"/>
  <c r="D42" i="5"/>
  <c r="P40" i="5"/>
  <c r="H40" i="5"/>
  <c r="P39" i="5"/>
  <c r="H39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Q42" i="4"/>
  <c r="E42" i="4"/>
  <c r="D42" i="4"/>
  <c r="P40" i="4"/>
  <c r="H40" i="4"/>
  <c r="P39" i="4"/>
  <c r="H39" i="4"/>
  <c r="P38" i="4"/>
  <c r="H38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AA21" i="2" l="1"/>
  <c r="AA23" i="2"/>
  <c r="AA24" i="2"/>
  <c r="AA25" i="2"/>
  <c r="AA26" i="2"/>
  <c r="AA27" i="2"/>
  <c r="AA19" i="2"/>
  <c r="H19" i="2"/>
  <c r="P19" i="2"/>
  <c r="H20" i="2"/>
  <c r="P20" i="2"/>
  <c r="Q42" i="2" s="1"/>
  <c r="Q43" i="2" s="1"/>
  <c r="H21" i="2"/>
  <c r="P21" i="2"/>
  <c r="H22" i="2"/>
  <c r="P22" i="2"/>
  <c r="H23" i="2"/>
  <c r="P23" i="2"/>
  <c r="H24" i="2"/>
  <c r="P24" i="2"/>
  <c r="H25" i="2"/>
  <c r="P25" i="2"/>
  <c r="H26" i="2"/>
  <c r="P26" i="2"/>
  <c r="H27" i="2"/>
  <c r="P27" i="2"/>
  <c r="H28" i="2"/>
  <c r="P28" i="2"/>
  <c r="H29" i="2"/>
  <c r="P29" i="2"/>
  <c r="H30" i="2"/>
  <c r="P30" i="2"/>
  <c r="H31" i="2"/>
  <c r="P31" i="2"/>
  <c r="H32" i="2"/>
  <c r="P32" i="2"/>
  <c r="H33" i="2"/>
  <c r="P33" i="2"/>
  <c r="H34" i="2"/>
  <c r="P34" i="2"/>
  <c r="H35" i="2"/>
  <c r="P35" i="2"/>
  <c r="H36" i="2"/>
  <c r="P36" i="2"/>
  <c r="H37" i="2"/>
  <c r="P37" i="2"/>
  <c r="H38" i="2"/>
  <c r="P38" i="2"/>
  <c r="H39" i="2"/>
  <c r="P39" i="2"/>
  <c r="H40" i="2"/>
  <c r="P40" i="2"/>
  <c r="D42" i="2"/>
  <c r="E42" i="2"/>
  <c r="Q42" i="3" l="1"/>
  <c r="E42" i="3"/>
  <c r="D42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</calcChain>
</file>

<file path=xl/sharedStrings.xml><?xml version="1.0" encoding="utf-8"?>
<sst xmlns="http://schemas.openxmlformats.org/spreadsheetml/2006/main" count="975" uniqueCount="127">
  <si>
    <t>Cíle podpory a kritéria Rady při hodnocení žádosti:</t>
  </si>
  <si>
    <t xml:space="preserve">                                                                     </t>
  </si>
  <si>
    <t>evidenční číslo projektu</t>
  </si>
  <si>
    <t>název žadatele</t>
  </si>
  <si>
    <t>název projektu</t>
  </si>
  <si>
    <t>celkový rozpočet projektu</t>
  </si>
  <si>
    <t>požadovaná podpora</t>
  </si>
  <si>
    <t>body expert O</t>
  </si>
  <si>
    <t>body expert E</t>
  </si>
  <si>
    <t>body experti celkem</t>
  </si>
  <si>
    <t>Umělecká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</si>
  <si>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</si>
  <si>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</si>
  <si>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</si>
  <si>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</si>
  <si>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Producentská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</si>
  <si>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</si>
  <si>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</si>
  <si>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</si>
  <si>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</si>
  <si>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</si>
  <si>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</si>
  <si>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</si>
  <si>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</si>
  <si>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</si>
  <si>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</si>
  <si>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</si>
  <si>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</si>
  <si>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</si>
  <si>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</si>
  <si>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</si>
  <si>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</si>
  <si>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</si>
  <si>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ne</t>
  </si>
  <si>
    <t>ano</t>
  </si>
  <si>
    <t>endorfilm s.r.o.</t>
  </si>
  <si>
    <t>Evolution Films s.r.o.</t>
  </si>
  <si>
    <t>zbývá</t>
  </si>
  <si>
    <r>
      <t>Evidenční číslo výzvy:</t>
    </r>
    <r>
      <rPr>
        <sz val="9.5"/>
        <rFont val="Arial"/>
        <family val="2"/>
        <charset val="238"/>
      </rPr>
      <t xml:space="preserve"> 2017-1-1-6</t>
    </r>
  </si>
  <si>
    <r>
      <t>Dotační okruh:</t>
    </r>
    <r>
      <rPr>
        <sz val="9.5"/>
        <rFont val="Arial"/>
        <family val="2"/>
        <charset val="238"/>
      </rPr>
      <t xml:space="preserve"> 1. vývoj českého kinematografického díla</t>
    </r>
  </si>
  <si>
    <r>
      <t>Lhůta pro podávání žádostí:</t>
    </r>
    <r>
      <rPr>
        <sz val="9.5"/>
        <rFont val="Arial"/>
        <family val="2"/>
        <charset val="238"/>
      </rPr>
      <t xml:space="preserve"> 28.2.2017 - 28.3.2017</t>
    </r>
  </si>
  <si>
    <t>Finanční alokace: 3 500 000 Kč.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</si>
  <si>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</t>
    </r>
  </si>
  <si>
    <t>1. podporovat tematickou a stylovou pestrost námětů s důrazem na reflexi současnosti i historie s přesahem, hloubkou a hledáním souvislostí</t>
  </si>
  <si>
    <t>3. podporovat zejména česká kinematografická díla, jejichž téma si udržuje mezinárodní srozumitelnost při zachování národního charakteru díla</t>
  </si>
  <si>
    <t>4. přiblížit vývoj českých kinematografických děl evropským standardům (kvalitativně, profesně i finančně)</t>
  </si>
  <si>
    <t>5. podporovat projekty, které jsou formou i obsahem určeny především ke kinematografickému užití.</t>
  </si>
  <si>
    <t xml:space="preserve">2. podpořit vývoj českého kinematografického díla ve smyslu prohloubené práce autora na námětu, na promyšlené obsahové a vizuální koncepci a struktuře dokumentu před natáčením, </t>
  </si>
  <si>
    <t>konzultacích s odpovědným dramaturgem a následných aktivit producenta, které směřují k zajištění financování díla a k přípravě natáčení</t>
  </si>
  <si>
    <t xml:space="preserve">Podpora je určena pro vývoj krátkometrážního nebo dlouhometrážního dokumentárního českého kinematografického díla (ve smyslu § 2 odst. 1 písm. f) zákona o audiovizi), </t>
  </si>
  <si>
    <t>jehož součástí je vypracování koncepce díla, treatmentu nebo scénáře, vytvoření plánu výroby, aproximativního rozpočtu, aproximativního finančního plánu a jeho předpokládaného zajištění.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</si>
  <si>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30.6.2020</t>
    </r>
  </si>
  <si>
    <t>1712-2017</t>
  </si>
  <si>
    <t>1714-2017</t>
  </si>
  <si>
    <t>1721-2017</t>
  </si>
  <si>
    <t>1722-2017</t>
  </si>
  <si>
    <t>1723-2017</t>
  </si>
  <si>
    <t>1724-2017</t>
  </si>
  <si>
    <t>1727-2017</t>
  </si>
  <si>
    <t>1731-2017</t>
  </si>
  <si>
    <t>1733-2017</t>
  </si>
  <si>
    <t xml:space="preserve">1734-2017 </t>
  </si>
  <si>
    <t>1735-2017</t>
  </si>
  <si>
    <t>1736-2017</t>
  </si>
  <si>
    <t>1737-2017</t>
  </si>
  <si>
    <t>1738-2017</t>
  </si>
  <si>
    <t>1739-2017</t>
  </si>
  <si>
    <t>1740-2017</t>
  </si>
  <si>
    <t>1741-2017</t>
  </si>
  <si>
    <t>1749-2017</t>
  </si>
  <si>
    <t>1754-2017</t>
  </si>
  <si>
    <t>1755-2017</t>
  </si>
  <si>
    <t>1757-2017</t>
  </si>
  <si>
    <t>1759-2017</t>
  </si>
  <si>
    <t>Originální Videojournal s.r.o.</t>
  </si>
  <si>
    <t>Cinepoint s.r.o.</t>
  </si>
  <si>
    <t xml:space="preserve">Libuše Rudinská </t>
  </si>
  <si>
    <t>Bio Art Production s.r.o.</t>
  </si>
  <si>
    <t>Analog Vision s.r.o.</t>
  </si>
  <si>
    <t>KABOS Film &amp; Media s.r.o.</t>
  </si>
  <si>
    <t>Cinémotif Films s.r.o.</t>
  </si>
  <si>
    <t>Up&amp;Up production s.r.o.</t>
  </si>
  <si>
    <t>D1 film s.r.o.</t>
  </si>
  <si>
    <t>Marián Polák f.o.</t>
  </si>
  <si>
    <t>Mimesis Film s.r.o.</t>
  </si>
  <si>
    <t>Synergia Film s.r.o.</t>
  </si>
  <si>
    <t>U.F.O. Pictures s.r.o.</t>
  </si>
  <si>
    <t>Produkce Radim Procházka s.r.o.</t>
  </si>
  <si>
    <t>Film Distribution ARTCAM s.r.o.</t>
  </si>
  <si>
    <t>Piranha Film s.r.o.</t>
  </si>
  <si>
    <t>Kristýna Bartošová</t>
  </si>
  <si>
    <t>Mgr. Art. Jakub Fišer</t>
  </si>
  <si>
    <t>Pan Evropa</t>
  </si>
  <si>
    <t>Václav Chad</t>
  </si>
  <si>
    <t>Jan Jedlička: barevné stopy krajiny</t>
  </si>
  <si>
    <t>Kosti Giacoma Casanovy</t>
  </si>
  <si>
    <t>Divoký devadesátky</t>
  </si>
  <si>
    <t>Poznámky o dragu</t>
  </si>
  <si>
    <t>Kaťuša</t>
  </si>
  <si>
    <t>Cesta mezi dvěma světy</t>
  </si>
  <si>
    <t>Macho Man</t>
  </si>
  <si>
    <t>Miluj generály</t>
  </si>
  <si>
    <t>Láska pod kapotou</t>
  </si>
  <si>
    <t>Dubček</t>
  </si>
  <si>
    <t>Napnout plachty !</t>
  </si>
  <si>
    <t>Zasvěcení</t>
  </si>
  <si>
    <t>V Kyjevě se nestřílí</t>
  </si>
  <si>
    <t>Fotograf Beatles</t>
  </si>
  <si>
    <t>Všichni prezidentovi muži(ci)</t>
  </si>
  <si>
    <t>Roma Brexit</t>
  </si>
  <si>
    <t>Sperminátoři</t>
  </si>
  <si>
    <t>Civilizace</t>
  </si>
  <si>
    <t>Human Beeing</t>
  </si>
  <si>
    <t>To, tak jak to je, je jinak</t>
  </si>
  <si>
    <t>Upřesnění bodovacích kritérií:</t>
  </si>
  <si>
    <t>V rámci bodovacího kritéria „umělecká kvalita projektu“ budou vysoce hodnoceny zejména projekty, které jsou tematicky i stylově originální, volí společensky významné téma a mají propracovanou strukturu vyprávění</t>
  </si>
  <si>
    <t>0-34,21%</t>
  </si>
  <si>
    <t>Kompletní vývoj dokumentárního filmu</t>
  </si>
  <si>
    <t>Projekty této výzvy budou na základě usnesení Rady č. 238/2017 hrazeny ze státní dotace.</t>
  </si>
  <si>
    <t>dotace</t>
  </si>
  <si>
    <t>31.3.2019</t>
  </si>
  <si>
    <t>31.10.2018</t>
  </si>
  <si>
    <t>31.12.2017</t>
  </si>
  <si>
    <t>60%</t>
  </si>
  <si>
    <t>70%</t>
  </si>
  <si>
    <t>90%</t>
  </si>
  <si>
    <t>ano - 10%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</si>
</sst>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0" fontId="4" fillId="0" borderId="0" applyFill="0" applyProtection="0"/>
  </cellStyleXfs>
  <cellXfs count="30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vertical="top"/>
    </xf>
    <xf numFmtId="14" fontId="2" fillId="2" borderId="5" xfId="0" applyNumberFormat="1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3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49" fontId="2" fillId="2" borderId="3" xfId="0" applyNumberFormat="1" applyFont="1" applyFill="1" applyBorder="1" applyAlignment="1">
      <alignment horizontal="right" vertical="top"/>
    </xf>
    <xf numFmtId="49" fontId="2" fillId="2" borderId="4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49" fontId="2" fillId="2" borderId="1" xfId="0" applyNumberFormat="1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43"/>
  <sheetViews>
    <sheetView tabSelected="1" zoomScale="78" zoomScaleNormal="78" workbookViewId="0">
      <selection activeCell="W35" sqref="W35"/>
    </sheetView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20.777343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7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  <c r="R17" s="3" t="s">
        <v>19</v>
      </c>
      <c r="S17" s="3" t="s">
        <v>20</v>
      </c>
      <c r="T17" s="3" t="s">
        <v>21</v>
      </c>
      <c r="U17" s="3" t="s">
        <v>22</v>
      </c>
      <c r="V17" s="3" t="s">
        <v>23</v>
      </c>
      <c r="W17" s="3" t="s">
        <v>24</v>
      </c>
      <c r="X17" s="3" t="s">
        <v>25</v>
      </c>
      <c r="Y17" s="3" t="s">
        <v>26</v>
      </c>
      <c r="Z17" s="3" t="s">
        <v>27</v>
      </c>
      <c r="AA17" s="3" t="s">
        <v>28</v>
      </c>
    </row>
    <row r="18" spans="1:172" ht="16.5" customHeight="1" x14ac:dyDescent="0.2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  <c r="R18" s="3"/>
      <c r="S18" s="15"/>
      <c r="T18" s="15"/>
      <c r="U18" s="15"/>
      <c r="V18" s="15"/>
      <c r="W18" s="18"/>
      <c r="X18" s="15"/>
      <c r="Y18" s="15"/>
      <c r="Z18" s="3"/>
      <c r="AA18" s="3"/>
    </row>
    <row r="19" spans="1:172" s="11" customFormat="1" ht="12.75" customHeight="1" x14ac:dyDescent="0.2">
      <c r="A19" s="19" t="s">
        <v>63</v>
      </c>
      <c r="B19" s="20" t="s">
        <v>35</v>
      </c>
      <c r="C19" s="20" t="s">
        <v>103</v>
      </c>
      <c r="D19" s="21">
        <v>1510650</v>
      </c>
      <c r="E19" s="21">
        <v>320000</v>
      </c>
      <c r="F19" s="22">
        <v>58</v>
      </c>
      <c r="G19" s="22">
        <v>40</v>
      </c>
      <c r="H19" s="10">
        <f t="shared" ref="H19:H40" si="0">SUM(F19:G19)</f>
        <v>98</v>
      </c>
      <c r="I19" s="7">
        <v>25.857099999999999</v>
      </c>
      <c r="J19" s="7">
        <v>14.2857</v>
      </c>
      <c r="K19" s="7">
        <v>13.571400000000001</v>
      </c>
      <c r="L19" s="7">
        <v>4.8571</v>
      </c>
      <c r="M19" s="7">
        <v>8.5714000000000006</v>
      </c>
      <c r="N19" s="7">
        <v>14.428599999999999</v>
      </c>
      <c r="O19" s="7">
        <v>9.8571000000000009</v>
      </c>
      <c r="P19" s="23">
        <f t="shared" ref="P19:P40" si="1">SUM(I19:O19)</f>
        <v>91.428400000000011</v>
      </c>
      <c r="Q19" s="24">
        <v>320000</v>
      </c>
      <c r="R19" s="25" t="s">
        <v>119</v>
      </c>
      <c r="S19" s="20" t="s">
        <v>34</v>
      </c>
      <c r="T19" s="16" t="s">
        <v>34</v>
      </c>
      <c r="U19" s="20" t="s">
        <v>33</v>
      </c>
      <c r="V19" s="20" t="s">
        <v>33</v>
      </c>
      <c r="W19" s="18">
        <v>0.3906</v>
      </c>
      <c r="X19" s="16" t="s">
        <v>123</v>
      </c>
      <c r="Y19" s="17">
        <v>43616</v>
      </c>
      <c r="Z19" s="17">
        <v>43616</v>
      </c>
      <c r="AA19" s="12">
        <f>Q19/(0.7*D19)</f>
        <v>0.30261334997706757</v>
      </c>
      <c r="AB19" s="13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DA19" s="14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</row>
    <row r="20" spans="1:172" s="11" customFormat="1" ht="12.75" customHeight="1" x14ac:dyDescent="0.2">
      <c r="A20" s="19" t="s">
        <v>69</v>
      </c>
      <c r="B20" s="20" t="s">
        <v>87</v>
      </c>
      <c r="C20" s="20" t="s">
        <v>109</v>
      </c>
      <c r="D20" s="21">
        <v>878200</v>
      </c>
      <c r="E20" s="21">
        <v>600000</v>
      </c>
      <c r="F20" s="22">
        <v>57</v>
      </c>
      <c r="G20" s="22"/>
      <c r="H20" s="10">
        <f t="shared" si="0"/>
        <v>57</v>
      </c>
      <c r="I20" s="7">
        <v>24</v>
      </c>
      <c r="J20" s="7">
        <v>12.857100000000001</v>
      </c>
      <c r="K20" s="7">
        <v>12.857100000000001</v>
      </c>
      <c r="L20" s="7">
        <v>4.7142999999999997</v>
      </c>
      <c r="M20" s="7">
        <v>8</v>
      </c>
      <c r="N20" s="7">
        <v>13.142899999999999</v>
      </c>
      <c r="O20" s="7">
        <v>9.4285999999999994</v>
      </c>
      <c r="P20" s="23">
        <f t="shared" si="1"/>
        <v>85.000000000000014</v>
      </c>
      <c r="Q20" s="24">
        <v>600000</v>
      </c>
      <c r="R20" s="25" t="s">
        <v>119</v>
      </c>
      <c r="S20" s="20" t="s">
        <v>34</v>
      </c>
      <c r="T20" s="16" t="s">
        <v>34</v>
      </c>
      <c r="U20" s="20" t="s">
        <v>33</v>
      </c>
      <c r="V20" s="20" t="s">
        <v>33</v>
      </c>
      <c r="W20" s="18">
        <v>0.68</v>
      </c>
      <c r="X20" s="16" t="s">
        <v>125</v>
      </c>
      <c r="Y20" s="17">
        <v>43220</v>
      </c>
      <c r="Z20" s="17">
        <v>43220</v>
      </c>
      <c r="AA20" s="12">
        <v>0.9</v>
      </c>
      <c r="AB20" s="1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DA20" s="14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</row>
    <row r="21" spans="1:172" s="11" customFormat="1" ht="12.75" customHeight="1" x14ac:dyDescent="0.2">
      <c r="A21" s="19" t="s">
        <v>59</v>
      </c>
      <c r="B21" s="20" t="s">
        <v>80</v>
      </c>
      <c r="C21" s="20" t="s">
        <v>99</v>
      </c>
      <c r="D21" s="21">
        <v>714970</v>
      </c>
      <c r="E21" s="21">
        <v>450000</v>
      </c>
      <c r="F21" s="22"/>
      <c r="G21" s="22">
        <v>39</v>
      </c>
      <c r="H21" s="10">
        <f t="shared" si="0"/>
        <v>39</v>
      </c>
      <c r="I21" s="7">
        <v>24.285699999999999</v>
      </c>
      <c r="J21" s="7">
        <v>11.857100000000001</v>
      </c>
      <c r="K21" s="7">
        <v>12.7143</v>
      </c>
      <c r="L21" s="7">
        <v>4.8571</v>
      </c>
      <c r="M21" s="7">
        <v>9.2857000000000003</v>
      </c>
      <c r="N21" s="7">
        <v>13.857100000000001</v>
      </c>
      <c r="O21" s="7">
        <v>6.2857000000000003</v>
      </c>
      <c r="P21" s="23">
        <f t="shared" si="1"/>
        <v>83.142700000000005</v>
      </c>
      <c r="Q21" s="24">
        <v>450000</v>
      </c>
      <c r="R21" s="25" t="s">
        <v>119</v>
      </c>
      <c r="S21" s="20" t="s">
        <v>34</v>
      </c>
      <c r="T21" s="16" t="s">
        <v>34</v>
      </c>
      <c r="U21" s="20" t="s">
        <v>34</v>
      </c>
      <c r="V21" s="20" t="s">
        <v>126</v>
      </c>
      <c r="W21" s="18">
        <v>0.63</v>
      </c>
      <c r="X21" s="16" t="s">
        <v>125</v>
      </c>
      <c r="Y21" s="17">
        <v>43525</v>
      </c>
      <c r="Z21" s="27" t="s">
        <v>120</v>
      </c>
      <c r="AA21" s="12">
        <f t="shared" ref="AA21:AA27" si="2">Q21/(0.7*D21)</f>
        <v>0.89913862519706134</v>
      </c>
      <c r="AB21" s="13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DA21" s="14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</row>
    <row r="22" spans="1:172" s="11" customFormat="1" ht="12.75" customHeight="1" x14ac:dyDescent="0.2">
      <c r="A22" s="19" t="s">
        <v>56</v>
      </c>
      <c r="B22" s="20" t="s">
        <v>77</v>
      </c>
      <c r="C22" s="20" t="s">
        <v>96</v>
      </c>
      <c r="D22" s="21">
        <v>450220</v>
      </c>
      <c r="E22" s="21">
        <v>400000</v>
      </c>
      <c r="F22" s="22">
        <v>54</v>
      </c>
      <c r="G22" s="22">
        <v>32</v>
      </c>
      <c r="H22" s="10">
        <f t="shared" si="0"/>
        <v>86</v>
      </c>
      <c r="I22" s="7">
        <v>23.571400000000001</v>
      </c>
      <c r="J22" s="7">
        <v>13.7143</v>
      </c>
      <c r="K22" s="7">
        <v>11.7143</v>
      </c>
      <c r="L22" s="7">
        <v>4.2857000000000003</v>
      </c>
      <c r="M22" s="7">
        <v>7.4286000000000003</v>
      </c>
      <c r="N22" s="7">
        <v>12.2857</v>
      </c>
      <c r="O22" s="7">
        <v>8.8571000000000009</v>
      </c>
      <c r="P22" s="23">
        <f t="shared" si="1"/>
        <v>81.857100000000003</v>
      </c>
      <c r="Q22" s="24">
        <v>300000</v>
      </c>
      <c r="R22" s="25" t="s">
        <v>119</v>
      </c>
      <c r="S22" s="20" t="s">
        <v>34</v>
      </c>
      <c r="T22" s="16" t="s">
        <v>34</v>
      </c>
      <c r="U22" s="20" t="s">
        <v>33</v>
      </c>
      <c r="V22" s="20" t="s">
        <v>33</v>
      </c>
      <c r="W22" s="18">
        <v>0.89</v>
      </c>
      <c r="X22" s="16" t="s">
        <v>125</v>
      </c>
      <c r="Y22" s="17">
        <v>43281</v>
      </c>
      <c r="Z22" s="17">
        <v>43281</v>
      </c>
      <c r="AA22" s="12">
        <v>0.9</v>
      </c>
      <c r="AB22" s="1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DA22" s="14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</row>
    <row r="23" spans="1:172" s="11" customFormat="1" ht="12.75" customHeight="1" x14ac:dyDescent="0.2">
      <c r="A23" s="19" t="s">
        <v>61</v>
      </c>
      <c r="B23" s="20" t="s">
        <v>82</v>
      </c>
      <c r="C23" s="20" t="s">
        <v>101</v>
      </c>
      <c r="D23" s="21">
        <v>1310000</v>
      </c>
      <c r="E23" s="21">
        <v>300000</v>
      </c>
      <c r="F23" s="22"/>
      <c r="G23" s="22">
        <v>25</v>
      </c>
      <c r="H23" s="10">
        <f t="shared" si="0"/>
        <v>25</v>
      </c>
      <c r="I23" s="7">
        <v>23.857099999999999</v>
      </c>
      <c r="J23" s="7">
        <v>13.7143</v>
      </c>
      <c r="K23" s="7">
        <v>12.428599999999999</v>
      </c>
      <c r="L23" s="7">
        <v>4.1429</v>
      </c>
      <c r="M23" s="7">
        <v>7.7142999999999997</v>
      </c>
      <c r="N23" s="7">
        <v>10.571400000000001</v>
      </c>
      <c r="O23" s="7">
        <v>7</v>
      </c>
      <c r="P23" s="23">
        <f t="shared" si="1"/>
        <v>79.428600000000003</v>
      </c>
      <c r="Q23" s="24">
        <v>300000</v>
      </c>
      <c r="R23" s="25" t="s">
        <v>119</v>
      </c>
      <c r="S23" s="20" t="s">
        <v>34</v>
      </c>
      <c r="T23" s="16" t="s">
        <v>34</v>
      </c>
      <c r="U23" s="20" t="s">
        <v>34</v>
      </c>
      <c r="V23" s="20" t="s">
        <v>126</v>
      </c>
      <c r="W23" s="18">
        <v>0.27</v>
      </c>
      <c r="X23" s="16" t="s">
        <v>123</v>
      </c>
      <c r="Y23" s="17">
        <v>43465</v>
      </c>
      <c r="Z23" s="17">
        <v>43465</v>
      </c>
      <c r="AA23" s="12">
        <f t="shared" si="2"/>
        <v>0.32715376226826609</v>
      </c>
      <c r="AB23" s="13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DA23" s="14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</row>
    <row r="24" spans="1:172" s="11" customFormat="1" x14ac:dyDescent="0.2">
      <c r="A24" s="19" t="s">
        <v>54</v>
      </c>
      <c r="B24" s="20" t="s">
        <v>75</v>
      </c>
      <c r="C24" s="20" t="s">
        <v>94</v>
      </c>
      <c r="D24" s="21">
        <v>770000</v>
      </c>
      <c r="E24" s="21">
        <v>450000</v>
      </c>
      <c r="F24" s="22"/>
      <c r="G24" s="22">
        <v>27</v>
      </c>
      <c r="H24" s="10">
        <f t="shared" si="0"/>
        <v>27</v>
      </c>
      <c r="I24" s="7">
        <v>23</v>
      </c>
      <c r="J24" s="7">
        <v>10.571400000000001</v>
      </c>
      <c r="K24" s="7">
        <v>11.857100000000001</v>
      </c>
      <c r="L24" s="7">
        <v>3.4285999999999999</v>
      </c>
      <c r="M24" s="7">
        <v>8.4285999999999994</v>
      </c>
      <c r="N24" s="7">
        <v>12.7143</v>
      </c>
      <c r="O24" s="7">
        <v>9.2857000000000003</v>
      </c>
      <c r="P24" s="23">
        <f t="shared" si="1"/>
        <v>79.285700000000006</v>
      </c>
      <c r="Q24" s="24">
        <v>450000</v>
      </c>
      <c r="R24" s="25" t="s">
        <v>119</v>
      </c>
      <c r="S24" s="20" t="s">
        <v>34</v>
      </c>
      <c r="T24" s="16" t="s">
        <v>34</v>
      </c>
      <c r="U24" s="20" t="s">
        <v>33</v>
      </c>
      <c r="V24" s="20" t="s">
        <v>33</v>
      </c>
      <c r="W24" s="18">
        <v>0.57999999999999996</v>
      </c>
      <c r="X24" s="16" t="s">
        <v>125</v>
      </c>
      <c r="Y24" s="17">
        <v>43100</v>
      </c>
      <c r="Z24" s="17">
        <v>43100</v>
      </c>
      <c r="AA24" s="12">
        <f t="shared" si="2"/>
        <v>0.83487940630797774</v>
      </c>
      <c r="AB24" s="13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DA24" s="14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</row>
    <row r="25" spans="1:172" s="11" customFormat="1" ht="12.75" customHeight="1" x14ac:dyDescent="0.2">
      <c r="A25" s="19" t="s">
        <v>62</v>
      </c>
      <c r="B25" s="20" t="s">
        <v>82</v>
      </c>
      <c r="C25" s="20" t="s">
        <v>102</v>
      </c>
      <c r="D25" s="21">
        <v>660000</v>
      </c>
      <c r="E25" s="21">
        <v>300000</v>
      </c>
      <c r="F25" s="22">
        <v>52</v>
      </c>
      <c r="G25" s="22">
        <v>14</v>
      </c>
      <c r="H25" s="10">
        <f t="shared" si="0"/>
        <v>66</v>
      </c>
      <c r="I25" s="7">
        <v>20.714300000000001</v>
      </c>
      <c r="J25" s="7">
        <v>13.2857</v>
      </c>
      <c r="K25" s="7">
        <v>11.142899999999999</v>
      </c>
      <c r="L25" s="7">
        <v>4.8571</v>
      </c>
      <c r="M25" s="7">
        <v>8.8571000000000009</v>
      </c>
      <c r="N25" s="7">
        <v>12.571400000000001</v>
      </c>
      <c r="O25" s="7">
        <v>7</v>
      </c>
      <c r="P25" s="23">
        <f t="shared" si="1"/>
        <v>78.4285</v>
      </c>
      <c r="Q25" s="24">
        <v>300000</v>
      </c>
      <c r="R25" s="25" t="s">
        <v>119</v>
      </c>
      <c r="S25" s="20" t="s">
        <v>34</v>
      </c>
      <c r="T25" s="16" t="s">
        <v>34</v>
      </c>
      <c r="U25" s="20" t="s">
        <v>33</v>
      </c>
      <c r="V25" s="20" t="s">
        <v>33</v>
      </c>
      <c r="W25" s="18">
        <v>0.41</v>
      </c>
      <c r="X25" s="16" t="s">
        <v>124</v>
      </c>
      <c r="Y25" s="17">
        <v>43190</v>
      </c>
      <c r="Z25" s="17">
        <v>43190</v>
      </c>
      <c r="AA25" s="12">
        <f t="shared" si="2"/>
        <v>0.64935064935064946</v>
      </c>
      <c r="AB25" s="13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DA25" s="14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</row>
    <row r="26" spans="1:172" s="11" customFormat="1" ht="12.75" customHeight="1" x14ac:dyDescent="0.2">
      <c r="A26" s="19" t="s">
        <v>68</v>
      </c>
      <c r="B26" s="20" t="s">
        <v>86</v>
      </c>
      <c r="C26" s="20" t="s">
        <v>108</v>
      </c>
      <c r="D26" s="21">
        <v>1068001</v>
      </c>
      <c r="E26" s="21">
        <v>534000</v>
      </c>
      <c r="F26" s="22">
        <v>50</v>
      </c>
      <c r="G26" s="22">
        <v>32</v>
      </c>
      <c r="H26" s="10">
        <f t="shared" si="0"/>
        <v>82</v>
      </c>
      <c r="I26" s="7">
        <v>22</v>
      </c>
      <c r="J26" s="7">
        <v>11.857100000000001</v>
      </c>
      <c r="K26" s="7">
        <v>11.857100000000001</v>
      </c>
      <c r="L26" s="7">
        <v>4.4286000000000003</v>
      </c>
      <c r="M26" s="7">
        <v>8</v>
      </c>
      <c r="N26" s="7">
        <v>11.7143</v>
      </c>
      <c r="O26" s="7">
        <v>6</v>
      </c>
      <c r="P26" s="23">
        <f t="shared" si="1"/>
        <v>75.857100000000003</v>
      </c>
      <c r="Q26" s="24">
        <v>400000</v>
      </c>
      <c r="R26" s="25" t="s">
        <v>119</v>
      </c>
      <c r="S26" s="20" t="s">
        <v>33</v>
      </c>
      <c r="T26" s="16" t="s">
        <v>34</v>
      </c>
      <c r="U26" s="20" t="s">
        <v>33</v>
      </c>
      <c r="V26" s="20" t="s">
        <v>33</v>
      </c>
      <c r="W26" s="18">
        <v>0.5</v>
      </c>
      <c r="X26" s="16" t="s">
        <v>123</v>
      </c>
      <c r="Y26" s="17">
        <v>42978</v>
      </c>
      <c r="Z26" s="27" t="s">
        <v>122</v>
      </c>
      <c r="AA26" s="12">
        <f t="shared" si="2"/>
        <v>0.53504497788725991</v>
      </c>
      <c r="AB26" s="13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DA26" s="14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</row>
    <row r="27" spans="1:172" s="11" customFormat="1" ht="13.5" customHeight="1" x14ac:dyDescent="0.2">
      <c r="A27" s="19" t="s">
        <v>70</v>
      </c>
      <c r="B27" s="20" t="s">
        <v>88</v>
      </c>
      <c r="C27" s="20" t="s">
        <v>110</v>
      </c>
      <c r="D27" s="21">
        <v>1246443</v>
      </c>
      <c r="E27" s="21">
        <v>500000</v>
      </c>
      <c r="F27" s="22">
        <v>60</v>
      </c>
      <c r="G27" s="22">
        <v>29</v>
      </c>
      <c r="H27" s="10">
        <f t="shared" si="0"/>
        <v>89</v>
      </c>
      <c r="I27" s="7">
        <v>20.142900000000001</v>
      </c>
      <c r="J27" s="7">
        <v>12.142899999999999</v>
      </c>
      <c r="K27" s="7">
        <v>10.857100000000001</v>
      </c>
      <c r="L27" s="7">
        <v>4.2857000000000003</v>
      </c>
      <c r="M27" s="7">
        <v>8.2857000000000003</v>
      </c>
      <c r="N27" s="7">
        <v>12.857100000000001</v>
      </c>
      <c r="O27" s="7">
        <v>6.1429</v>
      </c>
      <c r="P27" s="23">
        <f t="shared" si="1"/>
        <v>74.714299999999994</v>
      </c>
      <c r="Q27" s="24">
        <v>380000</v>
      </c>
      <c r="R27" s="25" t="s">
        <v>119</v>
      </c>
      <c r="S27" s="20" t="s">
        <v>33</v>
      </c>
      <c r="T27" s="16" t="s">
        <v>34</v>
      </c>
      <c r="U27" s="20" t="s">
        <v>33</v>
      </c>
      <c r="V27" s="20" t="s">
        <v>33</v>
      </c>
      <c r="W27" s="18">
        <v>0.4</v>
      </c>
      <c r="X27" s="16" t="s">
        <v>123</v>
      </c>
      <c r="Y27" s="17">
        <v>43374</v>
      </c>
      <c r="Z27" s="27" t="s">
        <v>121</v>
      </c>
      <c r="AA27" s="12">
        <f t="shared" si="2"/>
        <v>0.43552504435192213</v>
      </c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DA27" s="14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</row>
    <row r="28" spans="1:172" s="11" customFormat="1" ht="12.75" customHeight="1" x14ac:dyDescent="0.2">
      <c r="A28" s="19" t="s">
        <v>73</v>
      </c>
      <c r="B28" s="20" t="s">
        <v>91</v>
      </c>
      <c r="C28" s="20" t="s">
        <v>113</v>
      </c>
      <c r="D28" s="21">
        <v>529000</v>
      </c>
      <c r="E28" s="21">
        <v>340000</v>
      </c>
      <c r="F28" s="22">
        <v>31</v>
      </c>
      <c r="G28" s="22">
        <v>30</v>
      </c>
      <c r="H28" s="10">
        <f t="shared" si="0"/>
        <v>61</v>
      </c>
      <c r="I28" s="7">
        <v>22</v>
      </c>
      <c r="J28" s="7">
        <v>11.142899999999999</v>
      </c>
      <c r="K28" s="7">
        <v>11.142899999999999</v>
      </c>
      <c r="L28" s="7">
        <v>3.7143000000000002</v>
      </c>
      <c r="M28" s="7">
        <v>8.5714000000000006</v>
      </c>
      <c r="N28" s="7">
        <v>9.2857000000000003</v>
      </c>
      <c r="O28" s="7">
        <v>5.5713999999999997</v>
      </c>
      <c r="P28" s="23">
        <f t="shared" si="1"/>
        <v>71.428600000000003</v>
      </c>
      <c r="Q28" s="24"/>
      <c r="R28" s="25"/>
      <c r="S28" s="20" t="s">
        <v>34</v>
      </c>
      <c r="T28" s="16"/>
      <c r="U28" s="20" t="s">
        <v>34</v>
      </c>
      <c r="V28" s="16"/>
      <c r="W28" s="18">
        <v>0.69</v>
      </c>
      <c r="X28" s="16"/>
      <c r="Y28" s="17">
        <v>43465</v>
      </c>
      <c r="Z28" s="27"/>
      <c r="AB28" s="13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DA28" s="14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</row>
    <row r="29" spans="1:172" s="11" customFormat="1" ht="12.75" customHeight="1" x14ac:dyDescent="0.2">
      <c r="A29" s="19" t="s">
        <v>72</v>
      </c>
      <c r="B29" s="20" t="s">
        <v>90</v>
      </c>
      <c r="C29" s="20" t="s">
        <v>112</v>
      </c>
      <c r="D29" s="21">
        <v>1139000</v>
      </c>
      <c r="E29" s="21">
        <v>549000</v>
      </c>
      <c r="F29" s="22">
        <v>36</v>
      </c>
      <c r="G29" s="22">
        <v>33</v>
      </c>
      <c r="H29" s="10">
        <f t="shared" si="0"/>
        <v>69</v>
      </c>
      <c r="I29" s="7">
        <v>20</v>
      </c>
      <c r="J29" s="7">
        <v>11.142899999999999</v>
      </c>
      <c r="K29" s="7">
        <v>11.142899999999999</v>
      </c>
      <c r="L29" s="7">
        <v>4</v>
      </c>
      <c r="M29" s="7">
        <v>7.1429</v>
      </c>
      <c r="N29" s="7">
        <v>9.5714000000000006</v>
      </c>
      <c r="O29" s="7">
        <v>5.7142999999999997</v>
      </c>
      <c r="P29" s="23">
        <f t="shared" si="1"/>
        <v>68.714399999999983</v>
      </c>
      <c r="Q29" s="24"/>
      <c r="R29" s="25"/>
      <c r="S29" s="20" t="s">
        <v>33</v>
      </c>
      <c r="T29" s="16"/>
      <c r="U29" s="20" t="s">
        <v>33</v>
      </c>
      <c r="V29" s="16"/>
      <c r="W29" s="18">
        <v>0.48</v>
      </c>
      <c r="X29" s="16"/>
      <c r="Y29" s="17">
        <v>43191</v>
      </c>
      <c r="Z29" s="27"/>
      <c r="AA29" s="12"/>
      <c r="AB29" s="13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DA29" s="14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</row>
    <row r="30" spans="1:172" s="11" customFormat="1" ht="12.75" customHeight="1" x14ac:dyDescent="0.2">
      <c r="A30" s="19" t="s">
        <v>52</v>
      </c>
      <c r="B30" s="20" t="s">
        <v>74</v>
      </c>
      <c r="C30" s="20" t="s">
        <v>92</v>
      </c>
      <c r="D30" s="21">
        <v>652000</v>
      </c>
      <c r="E30" s="21">
        <v>392000</v>
      </c>
      <c r="F30" s="22">
        <v>28</v>
      </c>
      <c r="G30" s="22"/>
      <c r="H30" s="10">
        <f t="shared" si="0"/>
        <v>28</v>
      </c>
      <c r="I30" s="7">
        <v>18.714300000000001</v>
      </c>
      <c r="J30" s="7">
        <v>12</v>
      </c>
      <c r="K30" s="7">
        <v>10.142899999999999</v>
      </c>
      <c r="L30" s="7">
        <v>4.2857000000000003</v>
      </c>
      <c r="M30" s="7">
        <v>8.1428999999999991</v>
      </c>
      <c r="N30" s="7">
        <v>9.4285999999999994</v>
      </c>
      <c r="O30" s="7">
        <v>5.8571</v>
      </c>
      <c r="P30" s="23">
        <f t="shared" si="1"/>
        <v>68.5715</v>
      </c>
      <c r="Q30" s="24"/>
      <c r="R30" s="25"/>
      <c r="S30" s="20" t="s">
        <v>34</v>
      </c>
      <c r="T30" s="16"/>
      <c r="U30" s="20" t="s">
        <v>33</v>
      </c>
      <c r="V30" s="26"/>
      <c r="W30" s="18">
        <v>0.6</v>
      </c>
      <c r="X30" s="16"/>
      <c r="Y30" s="17">
        <v>43130</v>
      </c>
      <c r="Z30" s="27"/>
      <c r="AA30" s="12"/>
      <c r="AB30" s="13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DA30" s="14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</row>
    <row r="31" spans="1:172" s="11" customFormat="1" ht="12.75" customHeight="1" x14ac:dyDescent="0.2">
      <c r="A31" s="19" t="s">
        <v>71</v>
      </c>
      <c r="B31" s="20" t="s">
        <v>89</v>
      </c>
      <c r="C31" s="20" t="s">
        <v>111</v>
      </c>
      <c r="D31" s="21">
        <v>1315200</v>
      </c>
      <c r="E31" s="21">
        <v>450000</v>
      </c>
      <c r="F31" s="22">
        <v>42</v>
      </c>
      <c r="G31" s="22">
        <v>32</v>
      </c>
      <c r="H31" s="10">
        <f t="shared" si="0"/>
        <v>74</v>
      </c>
      <c r="I31" s="7">
        <v>15.7143</v>
      </c>
      <c r="J31" s="7">
        <v>12.2857</v>
      </c>
      <c r="K31" s="7">
        <v>10.2857</v>
      </c>
      <c r="L31" s="7">
        <v>3.7143000000000002</v>
      </c>
      <c r="M31" s="7">
        <v>8.8571000000000009</v>
      </c>
      <c r="N31" s="7">
        <v>9.8571000000000009</v>
      </c>
      <c r="O31" s="7">
        <v>7.7142999999999997</v>
      </c>
      <c r="P31" s="23">
        <f t="shared" si="1"/>
        <v>68.4285</v>
      </c>
      <c r="Q31" s="28"/>
      <c r="R31" s="25"/>
      <c r="S31" s="20" t="s">
        <v>33</v>
      </c>
      <c r="T31" s="16"/>
      <c r="U31" s="20" t="s">
        <v>33</v>
      </c>
      <c r="V31" s="26"/>
      <c r="W31" s="18" t="s">
        <v>116</v>
      </c>
      <c r="X31" s="16"/>
      <c r="Y31" s="17">
        <v>42916</v>
      </c>
      <c r="Z31" s="27"/>
      <c r="AA31" s="12"/>
      <c r="AB31" s="13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DA31" s="14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</row>
    <row r="32" spans="1:172" s="11" customFormat="1" x14ac:dyDescent="0.2">
      <c r="A32" s="19" t="s">
        <v>67</v>
      </c>
      <c r="B32" s="20" t="s">
        <v>85</v>
      </c>
      <c r="C32" s="20" t="s">
        <v>107</v>
      </c>
      <c r="D32" s="21">
        <v>2580762</v>
      </c>
      <c r="E32" s="21">
        <v>360000</v>
      </c>
      <c r="F32" s="22">
        <v>60</v>
      </c>
      <c r="G32" s="22">
        <v>33</v>
      </c>
      <c r="H32" s="10">
        <f t="shared" si="0"/>
        <v>93</v>
      </c>
      <c r="I32" s="7">
        <v>17</v>
      </c>
      <c r="J32" s="7">
        <v>12.428599999999999</v>
      </c>
      <c r="K32" s="7">
        <v>11</v>
      </c>
      <c r="L32" s="7">
        <v>3</v>
      </c>
      <c r="M32" s="7">
        <v>5.8571</v>
      </c>
      <c r="N32" s="7">
        <v>9</v>
      </c>
      <c r="O32" s="7">
        <v>6.8571</v>
      </c>
      <c r="P32" s="23">
        <f t="shared" si="1"/>
        <v>65.142800000000008</v>
      </c>
      <c r="Q32" s="24"/>
      <c r="R32" s="25"/>
      <c r="S32" s="20" t="s">
        <v>33</v>
      </c>
      <c r="T32" s="16"/>
      <c r="U32" s="20" t="s">
        <v>34</v>
      </c>
      <c r="V32" s="26"/>
      <c r="W32" s="18">
        <v>0.14000000000000001</v>
      </c>
      <c r="X32" s="16"/>
      <c r="Y32" s="17">
        <v>43556</v>
      </c>
      <c r="Z32" s="27"/>
      <c r="AA32" s="12"/>
      <c r="AB32" s="13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DA32" s="14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</row>
    <row r="33" spans="1:172" s="11" customFormat="1" ht="12.75" customHeight="1" x14ac:dyDescent="0.2">
      <c r="A33" s="19" t="s">
        <v>57</v>
      </c>
      <c r="B33" s="20" t="s">
        <v>78</v>
      </c>
      <c r="C33" s="20" t="s">
        <v>97</v>
      </c>
      <c r="D33" s="21">
        <v>761025</v>
      </c>
      <c r="E33" s="21">
        <v>400000</v>
      </c>
      <c r="F33" s="22">
        <v>24</v>
      </c>
      <c r="G33" s="22">
        <v>28</v>
      </c>
      <c r="H33" s="10">
        <f t="shared" si="0"/>
        <v>52</v>
      </c>
      <c r="I33" s="7">
        <v>16.142900000000001</v>
      </c>
      <c r="J33" s="7">
        <v>10.142899999999999</v>
      </c>
      <c r="K33" s="7">
        <v>8.8571000000000009</v>
      </c>
      <c r="L33" s="7">
        <v>3.2856999999999998</v>
      </c>
      <c r="M33" s="7">
        <v>9</v>
      </c>
      <c r="N33" s="7">
        <v>11.2857</v>
      </c>
      <c r="O33" s="7">
        <v>6</v>
      </c>
      <c r="P33" s="23">
        <f t="shared" si="1"/>
        <v>64.714300000000009</v>
      </c>
      <c r="Q33" s="24"/>
      <c r="R33" s="25"/>
      <c r="S33" s="20" t="s">
        <v>34</v>
      </c>
      <c r="T33" s="16"/>
      <c r="U33" s="20" t="s">
        <v>34</v>
      </c>
      <c r="V33" s="26"/>
      <c r="W33" s="18">
        <v>0.68989999999999996</v>
      </c>
      <c r="X33" s="16"/>
      <c r="Y33" s="17">
        <v>43187</v>
      </c>
      <c r="Z33" s="27"/>
      <c r="AA33" s="12"/>
      <c r="AB33" s="13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DA33" s="14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</row>
    <row r="34" spans="1:172" s="11" customFormat="1" ht="12.75" customHeight="1" x14ac:dyDescent="0.2">
      <c r="A34" s="19" t="s">
        <v>66</v>
      </c>
      <c r="B34" s="20" t="s">
        <v>84</v>
      </c>
      <c r="C34" s="20" t="s">
        <v>106</v>
      </c>
      <c r="D34" s="21">
        <v>320000</v>
      </c>
      <c r="E34" s="21">
        <v>220000</v>
      </c>
      <c r="F34" s="22"/>
      <c r="G34" s="22">
        <v>36</v>
      </c>
      <c r="H34" s="10">
        <f t="shared" si="0"/>
        <v>36</v>
      </c>
      <c r="I34" s="7">
        <v>16.285699999999999</v>
      </c>
      <c r="J34" s="7">
        <v>8.8571000000000009</v>
      </c>
      <c r="K34" s="7">
        <v>8.1428999999999991</v>
      </c>
      <c r="L34" s="7">
        <v>3.8571</v>
      </c>
      <c r="M34" s="7">
        <v>7.2857000000000003</v>
      </c>
      <c r="N34" s="7">
        <v>8.8571000000000009</v>
      </c>
      <c r="O34" s="7">
        <v>8.8571000000000009</v>
      </c>
      <c r="P34" s="23">
        <f t="shared" si="1"/>
        <v>62.142700000000005</v>
      </c>
      <c r="Q34" s="24"/>
      <c r="R34" s="25"/>
      <c r="S34" s="20" t="s">
        <v>34</v>
      </c>
      <c r="T34" s="16"/>
      <c r="U34" s="20" t="s">
        <v>34</v>
      </c>
      <c r="V34" s="26"/>
      <c r="W34" s="18">
        <v>0.69</v>
      </c>
      <c r="X34" s="16"/>
      <c r="Y34" s="17">
        <v>43190</v>
      </c>
      <c r="Z34" s="27"/>
      <c r="AA34" s="12"/>
      <c r="AB34" s="13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DA34" s="14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</row>
    <row r="35" spans="1:172" s="11" customFormat="1" ht="12.75" customHeight="1" x14ac:dyDescent="0.2">
      <c r="A35" s="19" t="s">
        <v>65</v>
      </c>
      <c r="B35" s="20" t="s">
        <v>84</v>
      </c>
      <c r="C35" s="20" t="s">
        <v>105</v>
      </c>
      <c r="D35" s="21">
        <v>450000</v>
      </c>
      <c r="E35" s="21">
        <v>250000</v>
      </c>
      <c r="F35" s="22">
        <v>27</v>
      </c>
      <c r="G35" s="22">
        <v>32</v>
      </c>
      <c r="H35" s="10">
        <f t="shared" si="0"/>
        <v>59</v>
      </c>
      <c r="I35" s="7">
        <v>14.2857</v>
      </c>
      <c r="J35" s="7">
        <v>10.571400000000001</v>
      </c>
      <c r="K35" s="7">
        <v>8.7142999999999997</v>
      </c>
      <c r="L35" s="7">
        <v>4</v>
      </c>
      <c r="M35" s="7">
        <v>8</v>
      </c>
      <c r="N35" s="7">
        <v>7.4286000000000003</v>
      </c>
      <c r="O35" s="7">
        <v>8.8571000000000009</v>
      </c>
      <c r="P35" s="23">
        <f t="shared" si="1"/>
        <v>61.85710000000001</v>
      </c>
      <c r="Q35" s="24"/>
      <c r="R35" s="25"/>
      <c r="S35" s="20" t="s">
        <v>34</v>
      </c>
      <c r="T35" s="16"/>
      <c r="U35" s="20" t="s">
        <v>33</v>
      </c>
      <c r="V35" s="26"/>
      <c r="W35" s="18">
        <v>0.56000000000000005</v>
      </c>
      <c r="X35" s="16"/>
      <c r="Y35" s="17">
        <v>43131</v>
      </c>
      <c r="Z35" s="27"/>
      <c r="AA35" s="12"/>
      <c r="AB35" s="13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DA35" s="14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</row>
    <row r="36" spans="1:172" s="11" customFormat="1" ht="12.75" customHeight="1" x14ac:dyDescent="0.2">
      <c r="A36" s="19" t="s">
        <v>53</v>
      </c>
      <c r="B36" s="20" t="s">
        <v>36</v>
      </c>
      <c r="C36" s="20" t="s">
        <v>93</v>
      </c>
      <c r="D36" s="21">
        <v>922391</v>
      </c>
      <c r="E36" s="21">
        <v>450000</v>
      </c>
      <c r="F36" s="22">
        <v>40</v>
      </c>
      <c r="G36" s="22">
        <v>25</v>
      </c>
      <c r="H36" s="10">
        <f t="shared" si="0"/>
        <v>65</v>
      </c>
      <c r="I36" s="7">
        <v>11.142899999999999</v>
      </c>
      <c r="J36" s="7">
        <v>9.4285999999999994</v>
      </c>
      <c r="K36" s="7">
        <v>7.5713999999999997</v>
      </c>
      <c r="L36" s="7">
        <v>4.4286000000000003</v>
      </c>
      <c r="M36" s="7">
        <v>8.2857000000000003</v>
      </c>
      <c r="N36" s="7">
        <v>9.7142999999999997</v>
      </c>
      <c r="O36" s="7">
        <v>9.2857000000000003</v>
      </c>
      <c r="P36" s="23">
        <f t="shared" si="1"/>
        <v>59.857199999999999</v>
      </c>
      <c r="Q36" s="24"/>
      <c r="R36" s="25"/>
      <c r="S36" s="20" t="s">
        <v>34</v>
      </c>
      <c r="T36" s="16"/>
      <c r="U36" s="20" t="s">
        <v>33</v>
      </c>
      <c r="V36" s="26"/>
      <c r="W36" s="18">
        <v>0.49</v>
      </c>
      <c r="X36" s="16"/>
      <c r="Y36" s="17">
        <v>43131</v>
      </c>
      <c r="Z36" s="27"/>
      <c r="AA36" s="12"/>
      <c r="AB36" s="13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DA36" s="14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</row>
    <row r="37" spans="1:172" s="11" customFormat="1" x14ac:dyDescent="0.2">
      <c r="A37" s="19" t="s">
        <v>64</v>
      </c>
      <c r="B37" s="20" t="s">
        <v>83</v>
      </c>
      <c r="C37" s="20" t="s">
        <v>104</v>
      </c>
      <c r="D37" s="21">
        <v>534000</v>
      </c>
      <c r="E37" s="21">
        <v>390000</v>
      </c>
      <c r="F37" s="22"/>
      <c r="G37" s="22">
        <v>34</v>
      </c>
      <c r="H37" s="10">
        <f t="shared" si="0"/>
        <v>34</v>
      </c>
      <c r="I37" s="7">
        <v>15</v>
      </c>
      <c r="J37" s="7">
        <v>10</v>
      </c>
      <c r="K37" s="7">
        <v>9.1428999999999991</v>
      </c>
      <c r="L37" s="7">
        <v>3.1429</v>
      </c>
      <c r="M37" s="7">
        <v>7.1429</v>
      </c>
      <c r="N37" s="7">
        <v>8.7142999999999997</v>
      </c>
      <c r="O37" s="7">
        <v>4.5713999999999997</v>
      </c>
      <c r="P37" s="23">
        <f t="shared" si="1"/>
        <v>57.714399999999991</v>
      </c>
      <c r="Q37" s="24"/>
      <c r="R37" s="25"/>
      <c r="S37" s="20" t="s">
        <v>34</v>
      </c>
      <c r="T37" s="16"/>
      <c r="U37" s="20" t="s">
        <v>33</v>
      </c>
      <c r="V37" s="26"/>
      <c r="W37" s="18">
        <v>0.73</v>
      </c>
      <c r="X37" s="16"/>
      <c r="Y37" s="17">
        <v>43313</v>
      </c>
      <c r="Z37" s="27"/>
      <c r="AA37" s="12"/>
      <c r="AB37" s="13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DA37" s="14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</row>
    <row r="38" spans="1:172" s="11" customFormat="1" ht="12.75" customHeight="1" x14ac:dyDescent="0.2">
      <c r="A38" s="19" t="s">
        <v>58</v>
      </c>
      <c r="B38" s="20" t="s">
        <v>79</v>
      </c>
      <c r="C38" s="20" t="s">
        <v>98</v>
      </c>
      <c r="D38" s="21">
        <v>764400</v>
      </c>
      <c r="E38" s="21">
        <v>400000</v>
      </c>
      <c r="F38" s="22">
        <v>5</v>
      </c>
      <c r="G38" s="22">
        <v>32</v>
      </c>
      <c r="H38" s="10">
        <f t="shared" si="0"/>
        <v>37</v>
      </c>
      <c r="I38" s="7">
        <v>12.7143</v>
      </c>
      <c r="J38" s="7">
        <v>11.2857</v>
      </c>
      <c r="K38" s="7">
        <v>7.4286000000000003</v>
      </c>
      <c r="L38" s="7">
        <v>3.5714000000000001</v>
      </c>
      <c r="M38" s="7">
        <v>7</v>
      </c>
      <c r="N38" s="7">
        <v>7.4286000000000003</v>
      </c>
      <c r="O38" s="7">
        <v>8.2857000000000003</v>
      </c>
      <c r="P38" s="23">
        <f t="shared" si="1"/>
        <v>57.714300000000001</v>
      </c>
      <c r="Q38" s="28"/>
      <c r="R38" s="25"/>
      <c r="S38" s="20" t="s">
        <v>34</v>
      </c>
      <c r="T38" s="16"/>
      <c r="U38" s="20" t="s">
        <v>33</v>
      </c>
      <c r="V38" s="26"/>
      <c r="W38" s="18">
        <v>0.68</v>
      </c>
      <c r="X38" s="16"/>
      <c r="Y38" s="17">
        <v>43252</v>
      </c>
      <c r="Z38" s="27"/>
      <c r="AA38" s="12"/>
      <c r="AB38" s="13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DA38" s="14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</row>
    <row r="39" spans="1:172" s="11" customFormat="1" ht="12.75" customHeight="1" x14ac:dyDescent="0.2">
      <c r="A39" s="19" t="s">
        <v>55</v>
      </c>
      <c r="B39" s="20" t="s">
        <v>76</v>
      </c>
      <c r="C39" s="20" t="s">
        <v>95</v>
      </c>
      <c r="D39" s="21">
        <v>600000</v>
      </c>
      <c r="E39" s="21">
        <v>300000</v>
      </c>
      <c r="F39" s="22"/>
      <c r="G39" s="22">
        <v>32</v>
      </c>
      <c r="H39" s="10">
        <f t="shared" si="0"/>
        <v>32</v>
      </c>
      <c r="I39" s="7">
        <v>14</v>
      </c>
      <c r="J39" s="7">
        <v>10.2857</v>
      </c>
      <c r="K39" s="7">
        <v>7.8571</v>
      </c>
      <c r="L39" s="7">
        <v>4</v>
      </c>
      <c r="M39" s="7">
        <v>6.8571</v>
      </c>
      <c r="N39" s="7">
        <v>7.2857000000000003</v>
      </c>
      <c r="O39" s="7">
        <v>6.1429</v>
      </c>
      <c r="P39" s="23">
        <f t="shared" si="1"/>
        <v>56.4285</v>
      </c>
      <c r="Q39" s="24"/>
      <c r="R39" s="25"/>
      <c r="S39" s="20" t="s">
        <v>34</v>
      </c>
      <c r="T39" s="16"/>
      <c r="U39" s="20" t="s">
        <v>34</v>
      </c>
      <c r="V39" s="26"/>
      <c r="W39" s="18">
        <v>0.84</v>
      </c>
      <c r="X39" s="16"/>
      <c r="Y39" s="17">
        <v>43830</v>
      </c>
      <c r="Z39" s="27"/>
      <c r="AA39" s="12"/>
      <c r="AB39" s="13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DA39" s="14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</row>
    <row r="40" spans="1:172" s="11" customFormat="1" ht="12.75" customHeight="1" x14ac:dyDescent="0.2">
      <c r="A40" s="19" t="s">
        <v>60</v>
      </c>
      <c r="B40" s="20" t="s">
        <v>81</v>
      </c>
      <c r="C40" s="20" t="s">
        <v>100</v>
      </c>
      <c r="D40" s="21">
        <v>511460</v>
      </c>
      <c r="E40" s="21">
        <v>380000</v>
      </c>
      <c r="F40" s="22">
        <v>24</v>
      </c>
      <c r="G40" s="22">
        <v>21</v>
      </c>
      <c r="H40" s="10">
        <f t="shared" si="0"/>
        <v>45</v>
      </c>
      <c r="I40" s="7">
        <v>13</v>
      </c>
      <c r="J40" s="7">
        <v>8</v>
      </c>
      <c r="K40" s="7">
        <v>7.5713999999999997</v>
      </c>
      <c r="L40" s="7">
        <v>3.2856999999999998</v>
      </c>
      <c r="M40" s="7">
        <v>7.2857000000000003</v>
      </c>
      <c r="N40" s="7">
        <v>9.2857000000000003</v>
      </c>
      <c r="O40" s="7">
        <v>5.1429</v>
      </c>
      <c r="P40" s="23">
        <f t="shared" si="1"/>
        <v>53.571399999999997</v>
      </c>
      <c r="Q40" s="24"/>
      <c r="R40" s="25"/>
      <c r="S40" s="20" t="s">
        <v>34</v>
      </c>
      <c r="T40" s="16"/>
      <c r="U40" s="20" t="s">
        <v>33</v>
      </c>
      <c r="V40" s="16"/>
      <c r="W40" s="18">
        <v>0.74</v>
      </c>
      <c r="X40" s="16"/>
      <c r="Y40" s="17">
        <v>43069</v>
      </c>
      <c r="Z40" s="27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DA40" s="14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</row>
    <row r="41" spans="1:17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6"/>
      <c r="S41" s="20"/>
      <c r="T41" s="6"/>
      <c r="U41" s="29"/>
      <c r="V41" s="6"/>
      <c r="W41" s="18"/>
      <c r="X41" s="6"/>
      <c r="Y41" s="29"/>
      <c r="Z41" s="6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DA41" s="14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</row>
    <row r="42" spans="1:172" x14ac:dyDescent="0.3">
      <c r="D42" s="5">
        <f>SUM(D19:D40)</f>
        <v>19687722</v>
      </c>
      <c r="E42" s="5">
        <f>SUM(E19:E40)</f>
        <v>8735000</v>
      </c>
      <c r="Q42" s="5">
        <f>SUM(Q19:Q41)</f>
        <v>3500000</v>
      </c>
    </row>
    <row r="43" spans="1:172" x14ac:dyDescent="0.3">
      <c r="E43" s="5"/>
      <c r="F43" s="5"/>
      <c r="P43" s="1" t="s">
        <v>37</v>
      </c>
      <c r="Q43" s="5">
        <f>3500000-Q42</f>
        <v>0</v>
      </c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20</v>
      </c>
      <c r="J19" s="7">
        <v>13</v>
      </c>
      <c r="K19" s="7">
        <v>9</v>
      </c>
      <c r="L19" s="7">
        <v>4</v>
      </c>
      <c r="M19" s="7">
        <v>8</v>
      </c>
      <c r="N19" s="7">
        <v>9</v>
      </c>
      <c r="O19" s="7">
        <v>5</v>
      </c>
      <c r="P19" s="23">
        <f>SUM(I19:O19)</f>
        <v>68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12</v>
      </c>
      <c r="J20" s="7">
        <v>9</v>
      </c>
      <c r="K20" s="7">
        <v>9</v>
      </c>
      <c r="L20" s="7">
        <v>4</v>
      </c>
      <c r="M20" s="7">
        <v>8</v>
      </c>
      <c r="N20" s="7">
        <v>10</v>
      </c>
      <c r="O20" s="7">
        <v>9</v>
      </c>
      <c r="P20" s="23">
        <f t="shared" ref="P20:P40" si="1">SUM(I20:O20)</f>
        <v>61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25</v>
      </c>
      <c r="J21" s="7">
        <v>11</v>
      </c>
      <c r="K21" s="7">
        <v>12</v>
      </c>
      <c r="L21" s="7">
        <v>3</v>
      </c>
      <c r="M21" s="7">
        <v>8</v>
      </c>
      <c r="N21" s="7">
        <v>14</v>
      </c>
      <c r="O21" s="7">
        <v>9</v>
      </c>
      <c r="P21" s="23">
        <f t="shared" si="1"/>
        <v>82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17</v>
      </c>
      <c r="J22" s="7">
        <v>10</v>
      </c>
      <c r="K22" s="7">
        <v>6</v>
      </c>
      <c r="L22" s="7">
        <v>4</v>
      </c>
      <c r="M22" s="7">
        <v>7</v>
      </c>
      <c r="N22" s="7">
        <v>7</v>
      </c>
      <c r="O22" s="7">
        <v>6</v>
      </c>
      <c r="P22" s="23">
        <f t="shared" si="1"/>
        <v>57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24</v>
      </c>
      <c r="J23" s="7">
        <v>13</v>
      </c>
      <c r="K23" s="7">
        <v>12</v>
      </c>
      <c r="L23" s="7">
        <v>4</v>
      </c>
      <c r="M23" s="7">
        <v>7</v>
      </c>
      <c r="N23" s="7">
        <v>12</v>
      </c>
      <c r="O23" s="7">
        <v>9</v>
      </c>
      <c r="P23" s="23">
        <f t="shared" si="1"/>
        <v>81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19</v>
      </c>
      <c r="J24" s="7">
        <v>10</v>
      </c>
      <c r="K24" s="7">
        <v>10</v>
      </c>
      <c r="L24" s="7">
        <v>3</v>
      </c>
      <c r="M24" s="7">
        <v>9</v>
      </c>
      <c r="N24" s="7">
        <v>11</v>
      </c>
      <c r="O24" s="7">
        <v>6</v>
      </c>
      <c r="P24" s="23">
        <f t="shared" si="1"/>
        <v>68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16</v>
      </c>
      <c r="J25" s="7">
        <v>12</v>
      </c>
      <c r="K25" s="7">
        <v>7</v>
      </c>
      <c r="L25" s="7">
        <v>3</v>
      </c>
      <c r="M25" s="7">
        <v>7</v>
      </c>
      <c r="N25" s="7">
        <v>8</v>
      </c>
      <c r="O25" s="7">
        <v>8</v>
      </c>
      <c r="P25" s="23">
        <f t="shared" si="1"/>
        <v>61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25</v>
      </c>
      <c r="J26" s="7">
        <v>11</v>
      </c>
      <c r="K26" s="7">
        <v>12</v>
      </c>
      <c r="L26" s="7">
        <v>5</v>
      </c>
      <c r="M26" s="7">
        <v>9</v>
      </c>
      <c r="N26" s="7">
        <v>14</v>
      </c>
      <c r="O26" s="7">
        <v>6</v>
      </c>
      <c r="P26" s="23">
        <f t="shared" si="1"/>
        <v>82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15</v>
      </c>
      <c r="J27" s="7">
        <v>7</v>
      </c>
      <c r="K27" s="7">
        <v>12</v>
      </c>
      <c r="L27" s="7">
        <v>3</v>
      </c>
      <c r="M27" s="7">
        <v>7</v>
      </c>
      <c r="N27" s="7">
        <v>9</v>
      </c>
      <c r="O27" s="7">
        <v>5</v>
      </c>
      <c r="P27" s="23">
        <f t="shared" si="1"/>
        <v>58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25</v>
      </c>
      <c r="J28" s="7">
        <v>13</v>
      </c>
      <c r="K28" s="7">
        <v>12</v>
      </c>
      <c r="L28" s="7">
        <v>4</v>
      </c>
      <c r="M28" s="7">
        <v>8</v>
      </c>
      <c r="N28" s="7">
        <v>9</v>
      </c>
      <c r="O28" s="7">
        <v>7</v>
      </c>
      <c r="P28" s="23">
        <f t="shared" si="1"/>
        <v>78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22</v>
      </c>
      <c r="J29" s="7">
        <v>14</v>
      </c>
      <c r="K29" s="7">
        <v>11</v>
      </c>
      <c r="L29" s="7">
        <v>5</v>
      </c>
      <c r="M29" s="7">
        <v>9</v>
      </c>
      <c r="N29" s="7">
        <v>13</v>
      </c>
      <c r="O29" s="7">
        <v>7</v>
      </c>
      <c r="P29" s="23">
        <f t="shared" si="1"/>
        <v>81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26</v>
      </c>
      <c r="J30" s="7">
        <v>15</v>
      </c>
      <c r="K30" s="7">
        <v>14</v>
      </c>
      <c r="L30" s="7">
        <v>5</v>
      </c>
      <c r="M30" s="7">
        <v>9</v>
      </c>
      <c r="N30" s="7">
        <v>15</v>
      </c>
      <c r="O30" s="7">
        <v>10</v>
      </c>
      <c r="P30" s="23">
        <f t="shared" si="1"/>
        <v>94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21</v>
      </c>
      <c r="J31" s="7">
        <v>10</v>
      </c>
      <c r="K31" s="7">
        <v>10</v>
      </c>
      <c r="L31" s="7">
        <v>4</v>
      </c>
      <c r="M31" s="7">
        <v>7</v>
      </c>
      <c r="N31" s="7">
        <v>10</v>
      </c>
      <c r="O31" s="7">
        <v>4</v>
      </c>
      <c r="P31" s="23">
        <f t="shared" si="1"/>
        <v>66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19</v>
      </c>
      <c r="J32" s="7">
        <v>9</v>
      </c>
      <c r="K32" s="7">
        <v>11</v>
      </c>
      <c r="L32" s="7">
        <v>4</v>
      </c>
      <c r="M32" s="7">
        <v>8</v>
      </c>
      <c r="N32" s="7">
        <v>7</v>
      </c>
      <c r="O32" s="7">
        <v>9</v>
      </c>
      <c r="P32" s="23">
        <f t="shared" si="1"/>
        <v>67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21</v>
      </c>
      <c r="J33" s="7">
        <v>9</v>
      </c>
      <c r="K33" s="7">
        <v>9</v>
      </c>
      <c r="L33" s="7">
        <v>4</v>
      </c>
      <c r="M33" s="7">
        <v>7</v>
      </c>
      <c r="N33" s="7">
        <v>8</v>
      </c>
      <c r="O33" s="7">
        <v>9</v>
      </c>
      <c r="P33" s="23">
        <f t="shared" si="1"/>
        <v>67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22</v>
      </c>
      <c r="J34" s="7">
        <v>12</v>
      </c>
      <c r="K34" s="7">
        <v>13</v>
      </c>
      <c r="L34" s="7">
        <v>3</v>
      </c>
      <c r="M34" s="7">
        <v>6</v>
      </c>
      <c r="N34" s="7">
        <v>9</v>
      </c>
      <c r="O34" s="7">
        <v>6</v>
      </c>
      <c r="P34" s="23">
        <f t="shared" si="1"/>
        <v>71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25</v>
      </c>
      <c r="J35" s="7">
        <v>12</v>
      </c>
      <c r="K35" s="7">
        <v>13</v>
      </c>
      <c r="L35" s="7">
        <v>5</v>
      </c>
      <c r="M35" s="7">
        <v>8</v>
      </c>
      <c r="N35" s="7">
        <v>12</v>
      </c>
      <c r="O35" s="7">
        <v>6</v>
      </c>
      <c r="P35" s="23">
        <f t="shared" si="1"/>
        <v>81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26</v>
      </c>
      <c r="J36" s="7">
        <v>13</v>
      </c>
      <c r="K36" s="7">
        <v>12</v>
      </c>
      <c r="L36" s="7">
        <v>5</v>
      </c>
      <c r="M36" s="7">
        <v>8</v>
      </c>
      <c r="N36" s="7">
        <v>14</v>
      </c>
      <c r="O36" s="7">
        <v>9</v>
      </c>
      <c r="P36" s="23">
        <f t="shared" si="1"/>
        <v>87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21</v>
      </c>
      <c r="J37" s="7">
        <v>13</v>
      </c>
      <c r="K37" s="7">
        <v>9</v>
      </c>
      <c r="L37" s="7">
        <v>5</v>
      </c>
      <c r="M37" s="7">
        <v>9</v>
      </c>
      <c r="N37" s="7">
        <v>13</v>
      </c>
      <c r="O37" s="7">
        <v>6</v>
      </c>
      <c r="P37" s="23">
        <f t="shared" si="1"/>
        <v>76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22</v>
      </c>
      <c r="J38" s="7">
        <v>12</v>
      </c>
      <c r="K38" s="7">
        <v>13</v>
      </c>
      <c r="L38" s="7">
        <v>4</v>
      </c>
      <c r="M38" s="7">
        <v>9</v>
      </c>
      <c r="N38" s="7">
        <v>11</v>
      </c>
      <c r="O38" s="7">
        <v>8</v>
      </c>
      <c r="P38" s="23">
        <f t="shared" si="1"/>
        <v>79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23</v>
      </c>
      <c r="J39" s="7">
        <v>11</v>
      </c>
      <c r="K39" s="7">
        <v>12</v>
      </c>
      <c r="L39" s="7">
        <v>4</v>
      </c>
      <c r="M39" s="7">
        <v>7</v>
      </c>
      <c r="N39" s="7">
        <v>10</v>
      </c>
      <c r="O39" s="7">
        <v>6</v>
      </c>
      <c r="P39" s="23">
        <f t="shared" si="1"/>
        <v>73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21</v>
      </c>
      <c r="J40" s="7">
        <v>10</v>
      </c>
      <c r="K40" s="7">
        <v>11</v>
      </c>
      <c r="L40" s="7">
        <v>3</v>
      </c>
      <c r="M40" s="7">
        <v>9</v>
      </c>
      <c r="N40" s="7">
        <v>7</v>
      </c>
      <c r="O40" s="7">
        <v>5</v>
      </c>
      <c r="P40" s="23">
        <f t="shared" si="1"/>
        <v>66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allowBlank="1" showInputMessage="1" showErrorMessage="1" errorTitle="ZNOVU A LÉPE" error="To je móóóóóóc!!!!" sqref="I20:I41">
      <formula1>0</formula1>
      <formula2>30</formula2>
    </dataValidation>
    <dataValidation type="whole" showInputMessage="1" showErrorMessage="1" errorTitle="ZNOVU A LÉPE" error="To je móóóóóóc!!!!" sqref="J20:O41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5" zoomScaleNormal="65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20</v>
      </c>
      <c r="J19" s="7">
        <v>11</v>
      </c>
      <c r="K19" s="7">
        <v>10</v>
      </c>
      <c r="L19" s="7">
        <v>4</v>
      </c>
      <c r="M19" s="7">
        <v>8</v>
      </c>
      <c r="N19" s="7">
        <v>9</v>
      </c>
      <c r="O19" s="7">
        <v>6</v>
      </c>
      <c r="P19" s="23">
        <f>SUM(I19:O19)</f>
        <v>68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11</v>
      </c>
      <c r="J20" s="7">
        <v>9</v>
      </c>
      <c r="K20" s="7">
        <v>7</v>
      </c>
      <c r="L20" s="7">
        <v>4</v>
      </c>
      <c r="M20" s="7">
        <v>9</v>
      </c>
      <c r="N20" s="7">
        <v>10</v>
      </c>
      <c r="O20" s="7">
        <v>9</v>
      </c>
      <c r="P20" s="23">
        <f t="shared" ref="P20:P40" si="1">SUM(I20:O20)</f>
        <v>59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22</v>
      </c>
      <c r="J21" s="7">
        <v>10</v>
      </c>
      <c r="K21" s="7">
        <v>13</v>
      </c>
      <c r="L21" s="7">
        <v>3</v>
      </c>
      <c r="M21" s="7">
        <v>8</v>
      </c>
      <c r="N21" s="7">
        <v>13</v>
      </c>
      <c r="O21" s="7">
        <v>9</v>
      </c>
      <c r="P21" s="23">
        <f t="shared" si="1"/>
        <v>78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15</v>
      </c>
      <c r="J22" s="7">
        <v>10</v>
      </c>
      <c r="K22" s="7">
        <v>8</v>
      </c>
      <c r="L22" s="7">
        <v>4</v>
      </c>
      <c r="M22" s="7">
        <v>6</v>
      </c>
      <c r="N22" s="7">
        <v>7</v>
      </c>
      <c r="O22" s="7">
        <v>6</v>
      </c>
      <c r="P22" s="23">
        <f t="shared" si="1"/>
        <v>56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24</v>
      </c>
      <c r="J23" s="7">
        <v>14</v>
      </c>
      <c r="K23" s="7">
        <v>12</v>
      </c>
      <c r="L23" s="7">
        <v>4</v>
      </c>
      <c r="M23" s="7">
        <v>8</v>
      </c>
      <c r="N23" s="7">
        <v>12</v>
      </c>
      <c r="O23" s="7">
        <v>9</v>
      </c>
      <c r="P23" s="23">
        <f t="shared" si="1"/>
        <v>83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16</v>
      </c>
      <c r="J24" s="7">
        <v>10</v>
      </c>
      <c r="K24" s="7">
        <v>8</v>
      </c>
      <c r="L24" s="7">
        <v>3</v>
      </c>
      <c r="M24" s="7">
        <v>9</v>
      </c>
      <c r="N24" s="7">
        <v>11</v>
      </c>
      <c r="O24" s="7">
        <v>6</v>
      </c>
      <c r="P24" s="23">
        <f t="shared" si="1"/>
        <v>63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12</v>
      </c>
      <c r="J25" s="7">
        <v>12</v>
      </c>
      <c r="K25" s="7">
        <v>8</v>
      </c>
      <c r="L25" s="7">
        <v>4</v>
      </c>
      <c r="M25" s="7">
        <v>7</v>
      </c>
      <c r="N25" s="7">
        <v>7</v>
      </c>
      <c r="O25" s="7">
        <v>8</v>
      </c>
      <c r="P25" s="23">
        <f t="shared" si="1"/>
        <v>58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22</v>
      </c>
      <c r="J26" s="7">
        <v>11</v>
      </c>
      <c r="K26" s="7">
        <v>12</v>
      </c>
      <c r="L26" s="7">
        <v>5</v>
      </c>
      <c r="M26" s="7">
        <v>9</v>
      </c>
      <c r="N26" s="7">
        <v>14</v>
      </c>
      <c r="O26" s="7">
        <v>6</v>
      </c>
      <c r="P26" s="23">
        <f t="shared" si="1"/>
        <v>79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10</v>
      </c>
      <c r="J27" s="7">
        <v>8</v>
      </c>
      <c r="K27" s="7">
        <v>5</v>
      </c>
      <c r="L27" s="7">
        <v>4</v>
      </c>
      <c r="M27" s="7">
        <v>8</v>
      </c>
      <c r="N27" s="7">
        <v>9</v>
      </c>
      <c r="O27" s="7">
        <v>5</v>
      </c>
      <c r="P27" s="23">
        <f t="shared" si="1"/>
        <v>49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22</v>
      </c>
      <c r="J28" s="7">
        <v>13</v>
      </c>
      <c r="K28" s="7">
        <v>11</v>
      </c>
      <c r="L28" s="7">
        <v>4</v>
      </c>
      <c r="M28" s="7">
        <v>7</v>
      </c>
      <c r="N28" s="7">
        <v>11</v>
      </c>
      <c r="O28" s="7">
        <v>7</v>
      </c>
      <c r="P28" s="23">
        <f t="shared" si="1"/>
        <v>75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22</v>
      </c>
      <c r="J29" s="7">
        <v>13</v>
      </c>
      <c r="K29" s="7">
        <v>10</v>
      </c>
      <c r="L29" s="7">
        <v>5</v>
      </c>
      <c r="M29" s="7">
        <v>9</v>
      </c>
      <c r="N29" s="7">
        <v>12</v>
      </c>
      <c r="O29" s="7">
        <v>7</v>
      </c>
      <c r="P29" s="23">
        <f t="shared" si="1"/>
        <v>78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27</v>
      </c>
      <c r="J30" s="7">
        <v>14</v>
      </c>
      <c r="K30" s="7">
        <v>14</v>
      </c>
      <c r="L30" s="7">
        <v>5</v>
      </c>
      <c r="M30" s="7">
        <v>9</v>
      </c>
      <c r="N30" s="7">
        <v>14</v>
      </c>
      <c r="O30" s="7">
        <v>10</v>
      </c>
      <c r="P30" s="23">
        <f t="shared" si="1"/>
        <v>93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15</v>
      </c>
      <c r="J31" s="7">
        <v>9</v>
      </c>
      <c r="K31" s="7">
        <v>9</v>
      </c>
      <c r="L31" s="7">
        <v>3</v>
      </c>
      <c r="M31" s="7">
        <v>7</v>
      </c>
      <c r="N31" s="7">
        <v>8</v>
      </c>
      <c r="O31" s="7">
        <v>4</v>
      </c>
      <c r="P31" s="23">
        <f t="shared" si="1"/>
        <v>55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12</v>
      </c>
      <c r="J32" s="7">
        <v>11</v>
      </c>
      <c r="K32" s="7">
        <v>7</v>
      </c>
      <c r="L32" s="7">
        <v>4</v>
      </c>
      <c r="M32" s="7">
        <v>8</v>
      </c>
      <c r="N32" s="7">
        <v>7</v>
      </c>
      <c r="O32" s="7">
        <v>9</v>
      </c>
      <c r="P32" s="23">
        <f t="shared" si="1"/>
        <v>58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15</v>
      </c>
      <c r="J33" s="7">
        <v>8</v>
      </c>
      <c r="K33" s="7">
        <v>8</v>
      </c>
      <c r="L33" s="7">
        <v>4</v>
      </c>
      <c r="M33" s="7">
        <v>7</v>
      </c>
      <c r="N33" s="7">
        <v>8</v>
      </c>
      <c r="O33" s="7">
        <v>9</v>
      </c>
      <c r="P33" s="23">
        <f t="shared" si="1"/>
        <v>59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19</v>
      </c>
      <c r="J34" s="7">
        <v>12</v>
      </c>
      <c r="K34" s="7">
        <v>10</v>
      </c>
      <c r="L34" s="7">
        <v>3</v>
      </c>
      <c r="M34" s="7">
        <v>6</v>
      </c>
      <c r="N34" s="7">
        <v>9</v>
      </c>
      <c r="O34" s="7">
        <v>8</v>
      </c>
      <c r="P34" s="23">
        <f t="shared" si="1"/>
        <v>67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25</v>
      </c>
      <c r="J35" s="7">
        <v>11</v>
      </c>
      <c r="K35" s="7">
        <v>13</v>
      </c>
      <c r="L35" s="7">
        <v>5</v>
      </c>
      <c r="M35" s="7">
        <v>9</v>
      </c>
      <c r="N35" s="7">
        <v>12</v>
      </c>
      <c r="O35" s="7">
        <v>6</v>
      </c>
      <c r="P35" s="23">
        <f t="shared" si="1"/>
        <v>81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25</v>
      </c>
      <c r="J36" s="7">
        <v>13</v>
      </c>
      <c r="K36" s="7">
        <v>13</v>
      </c>
      <c r="L36" s="7">
        <v>5</v>
      </c>
      <c r="M36" s="7">
        <v>8</v>
      </c>
      <c r="N36" s="7">
        <v>13</v>
      </c>
      <c r="O36" s="7">
        <v>10</v>
      </c>
      <c r="P36" s="23">
        <f t="shared" si="1"/>
        <v>87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20</v>
      </c>
      <c r="J37" s="7">
        <v>12</v>
      </c>
      <c r="K37" s="7">
        <v>10</v>
      </c>
      <c r="L37" s="7">
        <v>4</v>
      </c>
      <c r="M37" s="7">
        <v>8</v>
      </c>
      <c r="N37" s="7">
        <v>12</v>
      </c>
      <c r="O37" s="7">
        <v>6</v>
      </c>
      <c r="P37" s="23">
        <f t="shared" si="1"/>
        <v>72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16</v>
      </c>
      <c r="J38" s="7">
        <v>12</v>
      </c>
      <c r="K38" s="7">
        <v>9</v>
      </c>
      <c r="L38" s="7">
        <v>4</v>
      </c>
      <c r="M38" s="7">
        <v>9</v>
      </c>
      <c r="N38" s="7">
        <v>10</v>
      </c>
      <c r="O38" s="7">
        <v>8</v>
      </c>
      <c r="P38" s="23">
        <f t="shared" si="1"/>
        <v>68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20</v>
      </c>
      <c r="J39" s="7">
        <v>11</v>
      </c>
      <c r="K39" s="7">
        <v>11</v>
      </c>
      <c r="L39" s="7">
        <v>4</v>
      </c>
      <c r="M39" s="7">
        <v>7</v>
      </c>
      <c r="N39" s="7">
        <v>10</v>
      </c>
      <c r="O39" s="7">
        <v>5</v>
      </c>
      <c r="P39" s="23">
        <f t="shared" si="1"/>
        <v>68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22</v>
      </c>
      <c r="J40" s="7">
        <v>11</v>
      </c>
      <c r="K40" s="7">
        <v>10</v>
      </c>
      <c r="L40" s="7">
        <v>4</v>
      </c>
      <c r="M40" s="7">
        <v>8</v>
      </c>
      <c r="N40" s="7">
        <v>10</v>
      </c>
      <c r="O40" s="7">
        <v>5</v>
      </c>
      <c r="P40" s="23">
        <f t="shared" si="1"/>
        <v>70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19</v>
      </c>
      <c r="J19" s="7">
        <v>13</v>
      </c>
      <c r="K19" s="7">
        <v>9</v>
      </c>
      <c r="L19" s="7">
        <v>5</v>
      </c>
      <c r="M19" s="7">
        <v>8</v>
      </c>
      <c r="N19" s="7">
        <v>9</v>
      </c>
      <c r="O19" s="7">
        <v>6</v>
      </c>
      <c r="P19" s="23">
        <f>SUM(I19:O19)</f>
        <v>69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5</v>
      </c>
      <c r="J20" s="7">
        <v>10</v>
      </c>
      <c r="K20" s="7">
        <v>5</v>
      </c>
      <c r="L20" s="7">
        <v>5</v>
      </c>
      <c r="M20" s="7">
        <v>8</v>
      </c>
      <c r="N20" s="7">
        <v>10</v>
      </c>
      <c r="O20" s="7">
        <v>9</v>
      </c>
      <c r="P20" s="23">
        <f t="shared" ref="P20:P40" si="1">SUM(I20:O20)</f>
        <v>52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22</v>
      </c>
      <c r="J21" s="7">
        <v>10</v>
      </c>
      <c r="K21" s="7">
        <v>11</v>
      </c>
      <c r="L21" s="7">
        <v>4</v>
      </c>
      <c r="M21" s="7">
        <v>9</v>
      </c>
      <c r="N21" s="7">
        <v>14</v>
      </c>
      <c r="O21" s="7">
        <v>10</v>
      </c>
      <c r="P21" s="23">
        <f t="shared" si="1"/>
        <v>80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7</v>
      </c>
      <c r="J22" s="7">
        <v>10</v>
      </c>
      <c r="K22" s="7">
        <v>7</v>
      </c>
      <c r="L22" s="7">
        <v>4</v>
      </c>
      <c r="M22" s="7">
        <v>7</v>
      </c>
      <c r="N22" s="7">
        <v>8</v>
      </c>
      <c r="O22" s="7">
        <v>6</v>
      </c>
      <c r="P22" s="23">
        <f t="shared" si="1"/>
        <v>49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24</v>
      </c>
      <c r="J23" s="7">
        <v>14</v>
      </c>
      <c r="K23" s="7">
        <v>13</v>
      </c>
      <c r="L23" s="7">
        <v>5</v>
      </c>
      <c r="M23" s="7">
        <v>8</v>
      </c>
      <c r="N23" s="7">
        <v>13</v>
      </c>
      <c r="O23" s="7">
        <v>9</v>
      </c>
      <c r="P23" s="23">
        <f t="shared" si="1"/>
        <v>86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16</v>
      </c>
      <c r="J24" s="7">
        <v>10</v>
      </c>
      <c r="K24" s="7">
        <v>9</v>
      </c>
      <c r="L24" s="7">
        <v>3</v>
      </c>
      <c r="M24" s="7">
        <v>9</v>
      </c>
      <c r="N24" s="7">
        <v>11</v>
      </c>
      <c r="O24" s="7">
        <v>6</v>
      </c>
      <c r="P24" s="23">
        <f t="shared" si="1"/>
        <v>64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5</v>
      </c>
      <c r="J25" s="7">
        <v>12</v>
      </c>
      <c r="K25" s="7">
        <v>5</v>
      </c>
      <c r="L25" s="7">
        <v>4</v>
      </c>
      <c r="M25" s="7">
        <v>7</v>
      </c>
      <c r="N25" s="7">
        <v>7</v>
      </c>
      <c r="O25" s="7">
        <v>8</v>
      </c>
      <c r="P25" s="23">
        <f t="shared" si="1"/>
        <v>48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24</v>
      </c>
      <c r="J26" s="7">
        <v>14</v>
      </c>
      <c r="K26" s="7">
        <v>13</v>
      </c>
      <c r="L26" s="7">
        <v>5</v>
      </c>
      <c r="M26" s="7">
        <v>10</v>
      </c>
      <c r="N26" s="7">
        <v>14</v>
      </c>
      <c r="O26" s="7">
        <v>7</v>
      </c>
      <c r="P26" s="23">
        <f t="shared" si="1"/>
        <v>87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15</v>
      </c>
      <c r="J27" s="7">
        <v>8</v>
      </c>
      <c r="K27" s="7">
        <v>8</v>
      </c>
      <c r="L27" s="7">
        <v>3</v>
      </c>
      <c r="M27" s="7">
        <v>8</v>
      </c>
      <c r="N27" s="7">
        <v>9</v>
      </c>
      <c r="O27" s="7">
        <v>5</v>
      </c>
      <c r="P27" s="23">
        <f t="shared" si="1"/>
        <v>56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25</v>
      </c>
      <c r="J28" s="7">
        <v>14</v>
      </c>
      <c r="K28" s="7">
        <v>11</v>
      </c>
      <c r="L28" s="7">
        <v>4</v>
      </c>
      <c r="M28" s="7">
        <v>8</v>
      </c>
      <c r="N28" s="7">
        <v>11</v>
      </c>
      <c r="O28" s="7">
        <v>8</v>
      </c>
      <c r="P28" s="23">
        <f t="shared" si="1"/>
        <v>81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20</v>
      </c>
      <c r="J29" s="7">
        <v>13</v>
      </c>
      <c r="K29" s="7">
        <v>11</v>
      </c>
      <c r="L29" s="7">
        <v>5</v>
      </c>
      <c r="M29" s="7">
        <v>9</v>
      </c>
      <c r="N29" s="7">
        <v>12</v>
      </c>
      <c r="O29" s="7">
        <v>8</v>
      </c>
      <c r="P29" s="23">
        <f t="shared" si="1"/>
        <v>78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22</v>
      </c>
      <c r="J30" s="7">
        <v>14</v>
      </c>
      <c r="K30" s="7">
        <v>14</v>
      </c>
      <c r="L30" s="7">
        <v>5</v>
      </c>
      <c r="M30" s="7">
        <v>9</v>
      </c>
      <c r="N30" s="7">
        <v>14</v>
      </c>
      <c r="O30" s="7">
        <v>10</v>
      </c>
      <c r="P30" s="23">
        <f t="shared" si="1"/>
        <v>88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16</v>
      </c>
      <c r="J31" s="7">
        <v>9</v>
      </c>
      <c r="K31" s="7">
        <v>9</v>
      </c>
      <c r="L31" s="7">
        <v>3</v>
      </c>
      <c r="M31" s="7">
        <v>7</v>
      </c>
      <c r="N31" s="7">
        <v>8</v>
      </c>
      <c r="O31" s="7">
        <v>5</v>
      </c>
      <c r="P31" s="23">
        <f t="shared" si="1"/>
        <v>57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14</v>
      </c>
      <c r="J32" s="7">
        <v>10</v>
      </c>
      <c r="K32" s="7">
        <v>5</v>
      </c>
      <c r="L32" s="7">
        <v>4</v>
      </c>
      <c r="M32" s="7">
        <v>8</v>
      </c>
      <c r="N32" s="7">
        <v>7</v>
      </c>
      <c r="O32" s="7">
        <v>9</v>
      </c>
      <c r="P32" s="23">
        <f t="shared" si="1"/>
        <v>57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13</v>
      </c>
      <c r="J33" s="7">
        <v>8</v>
      </c>
      <c r="K33" s="7">
        <v>6</v>
      </c>
      <c r="L33" s="7">
        <v>4</v>
      </c>
      <c r="M33" s="7">
        <v>7</v>
      </c>
      <c r="N33" s="7">
        <v>8</v>
      </c>
      <c r="O33" s="7">
        <v>9</v>
      </c>
      <c r="P33" s="23">
        <f t="shared" si="1"/>
        <v>55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18</v>
      </c>
      <c r="J34" s="7">
        <v>13</v>
      </c>
      <c r="K34" s="7">
        <v>11</v>
      </c>
      <c r="L34" s="7">
        <v>3</v>
      </c>
      <c r="M34" s="7">
        <v>6</v>
      </c>
      <c r="N34" s="7">
        <v>9</v>
      </c>
      <c r="O34" s="7">
        <v>8</v>
      </c>
      <c r="P34" s="23">
        <f t="shared" si="1"/>
        <v>68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20</v>
      </c>
      <c r="J35" s="7">
        <v>12</v>
      </c>
      <c r="K35" s="7">
        <v>11</v>
      </c>
      <c r="L35" s="7">
        <v>5</v>
      </c>
      <c r="M35" s="7">
        <v>8</v>
      </c>
      <c r="N35" s="7">
        <v>12</v>
      </c>
      <c r="O35" s="7">
        <v>6</v>
      </c>
      <c r="P35" s="23">
        <f t="shared" si="1"/>
        <v>74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24</v>
      </c>
      <c r="J36" s="7">
        <v>13</v>
      </c>
      <c r="K36" s="7">
        <v>14</v>
      </c>
      <c r="L36" s="7">
        <v>5</v>
      </c>
      <c r="M36" s="7">
        <v>8</v>
      </c>
      <c r="N36" s="7">
        <v>13</v>
      </c>
      <c r="O36" s="7">
        <v>10</v>
      </c>
      <c r="P36" s="23">
        <f t="shared" si="1"/>
        <v>87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18</v>
      </c>
      <c r="J37" s="7">
        <v>12</v>
      </c>
      <c r="K37" s="7">
        <v>11</v>
      </c>
      <c r="L37" s="7">
        <v>5</v>
      </c>
      <c r="M37" s="7">
        <v>8</v>
      </c>
      <c r="N37" s="7">
        <v>13</v>
      </c>
      <c r="O37" s="7">
        <v>6</v>
      </c>
      <c r="P37" s="23">
        <f t="shared" si="1"/>
        <v>73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16</v>
      </c>
      <c r="J38" s="7">
        <v>12</v>
      </c>
      <c r="K38" s="7">
        <v>10</v>
      </c>
      <c r="L38" s="7">
        <v>4</v>
      </c>
      <c r="M38" s="7">
        <v>9</v>
      </c>
      <c r="N38" s="7">
        <v>9</v>
      </c>
      <c r="O38" s="7">
        <v>8</v>
      </c>
      <c r="P38" s="23">
        <f t="shared" si="1"/>
        <v>68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19</v>
      </c>
      <c r="J39" s="7">
        <v>11</v>
      </c>
      <c r="K39" s="7">
        <v>10</v>
      </c>
      <c r="L39" s="7">
        <v>4</v>
      </c>
      <c r="M39" s="7">
        <v>8</v>
      </c>
      <c r="N39" s="7">
        <v>10</v>
      </c>
      <c r="O39" s="7">
        <v>6</v>
      </c>
      <c r="P39" s="23">
        <f t="shared" si="1"/>
        <v>68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22</v>
      </c>
      <c r="J40" s="7">
        <v>11</v>
      </c>
      <c r="K40" s="7">
        <v>11</v>
      </c>
      <c r="L40" s="7">
        <v>4</v>
      </c>
      <c r="M40" s="7">
        <v>9</v>
      </c>
      <c r="N40" s="7">
        <v>9</v>
      </c>
      <c r="O40" s="7">
        <v>6</v>
      </c>
      <c r="P40" s="23">
        <f t="shared" si="1"/>
        <v>72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15</v>
      </c>
      <c r="J19" s="7">
        <v>12</v>
      </c>
      <c r="K19" s="7">
        <v>11</v>
      </c>
      <c r="L19" s="7">
        <v>4</v>
      </c>
      <c r="M19" s="7">
        <v>8</v>
      </c>
      <c r="N19" s="7">
        <v>10</v>
      </c>
      <c r="O19" s="7">
        <v>6</v>
      </c>
      <c r="P19" s="23">
        <f>SUM(I19:O19)</f>
        <v>66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13</v>
      </c>
      <c r="J20" s="7">
        <v>9</v>
      </c>
      <c r="K20" s="7">
        <v>8</v>
      </c>
      <c r="L20" s="7">
        <v>5</v>
      </c>
      <c r="M20" s="7">
        <v>8</v>
      </c>
      <c r="N20" s="7">
        <v>9</v>
      </c>
      <c r="O20" s="7">
        <v>10</v>
      </c>
      <c r="P20" s="23">
        <f t="shared" ref="P20:P40" si="1">SUM(I20:O20)</f>
        <v>62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23</v>
      </c>
      <c r="J21" s="7">
        <v>11</v>
      </c>
      <c r="K21" s="7">
        <v>13</v>
      </c>
      <c r="L21" s="7">
        <v>3</v>
      </c>
      <c r="M21" s="7">
        <v>9</v>
      </c>
      <c r="N21" s="7">
        <v>13</v>
      </c>
      <c r="O21" s="7">
        <v>9</v>
      </c>
      <c r="P21" s="23">
        <f t="shared" si="1"/>
        <v>81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12</v>
      </c>
      <c r="J22" s="7">
        <v>11</v>
      </c>
      <c r="K22" s="7">
        <v>8</v>
      </c>
      <c r="L22" s="7">
        <v>4</v>
      </c>
      <c r="M22" s="7">
        <v>7</v>
      </c>
      <c r="N22" s="7">
        <v>8</v>
      </c>
      <c r="O22" s="7">
        <v>7</v>
      </c>
      <c r="P22" s="23">
        <f t="shared" si="1"/>
        <v>57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21</v>
      </c>
      <c r="J23" s="7">
        <v>14</v>
      </c>
      <c r="K23" s="7">
        <v>10</v>
      </c>
      <c r="L23" s="7">
        <v>4</v>
      </c>
      <c r="M23" s="7">
        <v>7</v>
      </c>
      <c r="N23" s="7">
        <v>12</v>
      </c>
      <c r="O23" s="7">
        <v>9</v>
      </c>
      <c r="P23" s="23">
        <f t="shared" si="1"/>
        <v>77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14</v>
      </c>
      <c r="J24" s="7">
        <v>10</v>
      </c>
      <c r="K24" s="7">
        <v>11</v>
      </c>
      <c r="L24" s="7">
        <v>4</v>
      </c>
      <c r="M24" s="7">
        <v>9</v>
      </c>
      <c r="N24" s="7">
        <v>12</v>
      </c>
      <c r="O24" s="7">
        <v>6</v>
      </c>
      <c r="P24" s="23">
        <f t="shared" si="1"/>
        <v>66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9</v>
      </c>
      <c r="J25" s="7">
        <v>11</v>
      </c>
      <c r="K25" s="7">
        <v>6</v>
      </c>
      <c r="L25" s="7">
        <v>3</v>
      </c>
      <c r="M25" s="7">
        <v>7</v>
      </c>
      <c r="N25" s="7">
        <v>7</v>
      </c>
      <c r="O25" s="7">
        <v>9</v>
      </c>
      <c r="P25" s="23">
        <f t="shared" si="1"/>
        <v>52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24</v>
      </c>
      <c r="J26" s="7">
        <v>12</v>
      </c>
      <c r="K26" s="7">
        <v>14</v>
      </c>
      <c r="L26" s="7">
        <v>5</v>
      </c>
      <c r="M26" s="7">
        <v>9</v>
      </c>
      <c r="N26" s="7">
        <v>13</v>
      </c>
      <c r="O26" s="7">
        <v>6</v>
      </c>
      <c r="P26" s="23">
        <f t="shared" si="1"/>
        <v>83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7</v>
      </c>
      <c r="J27" s="7">
        <v>8</v>
      </c>
      <c r="K27" s="7">
        <v>4</v>
      </c>
      <c r="L27" s="7">
        <v>3</v>
      </c>
      <c r="M27" s="7">
        <v>7</v>
      </c>
      <c r="N27" s="7">
        <v>9</v>
      </c>
      <c r="O27" s="7">
        <v>5</v>
      </c>
      <c r="P27" s="23">
        <f t="shared" si="1"/>
        <v>43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21</v>
      </c>
      <c r="J28" s="7">
        <v>14</v>
      </c>
      <c r="K28" s="7">
        <v>13</v>
      </c>
      <c r="L28" s="7">
        <v>4</v>
      </c>
      <c r="M28" s="7">
        <v>7</v>
      </c>
      <c r="N28" s="7">
        <v>10</v>
      </c>
      <c r="O28" s="7">
        <v>7</v>
      </c>
      <c r="P28" s="23">
        <f t="shared" si="1"/>
        <v>76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20</v>
      </c>
      <c r="J29" s="7">
        <v>14</v>
      </c>
      <c r="K29" s="7">
        <v>12</v>
      </c>
      <c r="L29" s="7">
        <v>4</v>
      </c>
      <c r="M29" s="7">
        <v>8</v>
      </c>
      <c r="N29" s="7">
        <v>11</v>
      </c>
      <c r="O29" s="7">
        <v>7</v>
      </c>
      <c r="P29" s="23">
        <f t="shared" si="1"/>
        <v>76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26</v>
      </c>
      <c r="J30" s="7">
        <v>15</v>
      </c>
      <c r="K30" s="7">
        <v>14</v>
      </c>
      <c r="L30" s="7">
        <v>4</v>
      </c>
      <c r="M30" s="7">
        <v>8</v>
      </c>
      <c r="N30" s="7">
        <v>14</v>
      </c>
      <c r="O30" s="7">
        <v>10</v>
      </c>
      <c r="P30" s="23">
        <f t="shared" si="1"/>
        <v>91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10</v>
      </c>
      <c r="J31" s="7">
        <v>10</v>
      </c>
      <c r="K31" s="7">
        <v>7</v>
      </c>
      <c r="L31" s="7">
        <v>3</v>
      </c>
      <c r="M31" s="7">
        <v>7</v>
      </c>
      <c r="N31" s="7">
        <v>9</v>
      </c>
      <c r="O31" s="7">
        <v>5</v>
      </c>
      <c r="P31" s="23">
        <f t="shared" si="1"/>
        <v>51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14</v>
      </c>
      <c r="J32" s="7">
        <v>11</v>
      </c>
      <c r="K32" s="7">
        <v>8</v>
      </c>
      <c r="L32" s="7">
        <v>4</v>
      </c>
      <c r="M32" s="7">
        <v>8</v>
      </c>
      <c r="N32" s="7">
        <v>8</v>
      </c>
      <c r="O32" s="7">
        <v>9</v>
      </c>
      <c r="P32" s="23">
        <f t="shared" si="1"/>
        <v>62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14</v>
      </c>
      <c r="J33" s="7">
        <v>9</v>
      </c>
      <c r="K33" s="7">
        <v>10</v>
      </c>
      <c r="L33" s="7">
        <v>4</v>
      </c>
      <c r="M33" s="7">
        <v>7</v>
      </c>
      <c r="N33" s="7">
        <v>10</v>
      </c>
      <c r="O33" s="7">
        <v>9</v>
      </c>
      <c r="P33" s="23">
        <f t="shared" si="1"/>
        <v>63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8</v>
      </c>
      <c r="J34" s="7">
        <v>13</v>
      </c>
      <c r="K34" s="7">
        <v>11</v>
      </c>
      <c r="L34" s="7">
        <v>2</v>
      </c>
      <c r="M34" s="7">
        <v>5</v>
      </c>
      <c r="N34" s="7">
        <v>8</v>
      </c>
      <c r="O34" s="7">
        <v>6</v>
      </c>
      <c r="P34" s="23">
        <f t="shared" si="1"/>
        <v>53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17</v>
      </c>
      <c r="J35" s="7">
        <v>12</v>
      </c>
      <c r="K35" s="7">
        <v>10</v>
      </c>
      <c r="L35" s="7">
        <v>4</v>
      </c>
      <c r="M35" s="7">
        <v>7</v>
      </c>
      <c r="N35" s="7">
        <v>13</v>
      </c>
      <c r="O35" s="7">
        <v>6</v>
      </c>
      <c r="P35" s="23">
        <f t="shared" si="1"/>
        <v>69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25</v>
      </c>
      <c r="J36" s="7">
        <v>13</v>
      </c>
      <c r="K36" s="7">
        <v>13</v>
      </c>
      <c r="L36" s="7">
        <v>5</v>
      </c>
      <c r="M36" s="7">
        <v>8</v>
      </c>
      <c r="N36" s="7">
        <v>14</v>
      </c>
      <c r="O36" s="7">
        <v>9</v>
      </c>
      <c r="P36" s="23">
        <f t="shared" si="1"/>
        <v>87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23</v>
      </c>
      <c r="J37" s="7">
        <v>13</v>
      </c>
      <c r="K37" s="7">
        <v>14</v>
      </c>
      <c r="L37" s="7">
        <v>4</v>
      </c>
      <c r="M37" s="7">
        <v>8</v>
      </c>
      <c r="N37" s="7">
        <v>13</v>
      </c>
      <c r="O37" s="7">
        <v>6</v>
      </c>
      <c r="P37" s="23">
        <f t="shared" si="1"/>
        <v>81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12</v>
      </c>
      <c r="J38" s="7">
        <v>13</v>
      </c>
      <c r="K38" s="7">
        <v>7</v>
      </c>
      <c r="L38" s="7">
        <v>3</v>
      </c>
      <c r="M38" s="7">
        <v>9</v>
      </c>
      <c r="N38" s="7">
        <v>7</v>
      </c>
      <c r="O38" s="7">
        <v>7</v>
      </c>
      <c r="P38" s="23">
        <f t="shared" si="1"/>
        <v>58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22</v>
      </c>
      <c r="J39" s="7">
        <v>12</v>
      </c>
      <c r="K39" s="7">
        <v>12</v>
      </c>
      <c r="L39" s="7">
        <v>4</v>
      </c>
      <c r="M39" s="7">
        <v>7</v>
      </c>
      <c r="N39" s="7">
        <v>7</v>
      </c>
      <c r="O39" s="7">
        <v>6</v>
      </c>
      <c r="P39" s="23">
        <f t="shared" si="1"/>
        <v>70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24</v>
      </c>
      <c r="J40" s="7">
        <v>11</v>
      </c>
      <c r="K40" s="7">
        <v>13</v>
      </c>
      <c r="L40" s="7">
        <v>4</v>
      </c>
      <c r="M40" s="7">
        <v>9</v>
      </c>
      <c r="N40" s="7">
        <v>9</v>
      </c>
      <c r="O40" s="7">
        <v>5</v>
      </c>
      <c r="P40" s="23">
        <f t="shared" si="1"/>
        <v>75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21</v>
      </c>
      <c r="J19" s="7">
        <v>11</v>
      </c>
      <c r="K19" s="7">
        <v>12</v>
      </c>
      <c r="L19" s="7">
        <v>4</v>
      </c>
      <c r="M19" s="7">
        <v>8</v>
      </c>
      <c r="N19" s="7">
        <v>9</v>
      </c>
      <c r="O19" s="7">
        <v>5</v>
      </c>
      <c r="P19" s="23">
        <f>SUM(I19:O19)</f>
        <v>70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15</v>
      </c>
      <c r="J20" s="7">
        <v>9</v>
      </c>
      <c r="K20" s="7">
        <v>11</v>
      </c>
      <c r="L20" s="7">
        <v>4</v>
      </c>
      <c r="M20" s="7">
        <v>8</v>
      </c>
      <c r="N20" s="7">
        <v>10</v>
      </c>
      <c r="O20" s="7">
        <v>9</v>
      </c>
      <c r="P20" s="23">
        <f t="shared" ref="P20:P40" si="1">SUM(I20:O20)</f>
        <v>66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24</v>
      </c>
      <c r="J21" s="7">
        <v>11</v>
      </c>
      <c r="K21" s="7">
        <v>11</v>
      </c>
      <c r="L21" s="7">
        <v>3</v>
      </c>
      <c r="M21" s="7">
        <v>8</v>
      </c>
      <c r="N21" s="7">
        <v>12</v>
      </c>
      <c r="O21" s="7">
        <v>9</v>
      </c>
      <c r="P21" s="23">
        <f t="shared" si="1"/>
        <v>78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17</v>
      </c>
      <c r="J22" s="7">
        <v>10</v>
      </c>
      <c r="K22" s="7">
        <v>10</v>
      </c>
      <c r="L22" s="7">
        <v>4</v>
      </c>
      <c r="M22" s="7">
        <v>7</v>
      </c>
      <c r="N22" s="7">
        <v>9</v>
      </c>
      <c r="O22" s="7">
        <v>5</v>
      </c>
      <c r="P22" s="23">
        <f t="shared" si="1"/>
        <v>62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25</v>
      </c>
      <c r="J23" s="7">
        <v>12</v>
      </c>
      <c r="K23" s="7">
        <v>12</v>
      </c>
      <c r="L23" s="7">
        <v>4</v>
      </c>
      <c r="M23" s="7">
        <v>7</v>
      </c>
      <c r="N23" s="7">
        <v>13</v>
      </c>
      <c r="O23" s="7">
        <v>8</v>
      </c>
      <c r="P23" s="23">
        <f t="shared" si="1"/>
        <v>81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17</v>
      </c>
      <c r="J24" s="7">
        <v>11</v>
      </c>
      <c r="K24" s="7">
        <v>9</v>
      </c>
      <c r="L24" s="7">
        <v>3</v>
      </c>
      <c r="M24" s="7">
        <v>9</v>
      </c>
      <c r="N24" s="7">
        <v>12</v>
      </c>
      <c r="O24" s="7">
        <v>6</v>
      </c>
      <c r="P24" s="23">
        <f t="shared" si="1"/>
        <v>67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16</v>
      </c>
      <c r="J25" s="7">
        <v>11</v>
      </c>
      <c r="K25" s="7">
        <v>10</v>
      </c>
      <c r="L25" s="7">
        <v>3</v>
      </c>
      <c r="M25" s="7">
        <v>7</v>
      </c>
      <c r="N25" s="7">
        <v>8</v>
      </c>
      <c r="O25" s="7">
        <v>8</v>
      </c>
      <c r="P25" s="23">
        <f t="shared" si="1"/>
        <v>63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20</v>
      </c>
      <c r="J26" s="7">
        <v>11</v>
      </c>
      <c r="K26" s="7">
        <v>9</v>
      </c>
      <c r="L26" s="7">
        <v>4</v>
      </c>
      <c r="M26" s="7">
        <v>9</v>
      </c>
      <c r="N26" s="7">
        <v>13</v>
      </c>
      <c r="O26" s="7">
        <v>6</v>
      </c>
      <c r="P26" s="23">
        <f t="shared" si="1"/>
        <v>72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12</v>
      </c>
      <c r="J27" s="7">
        <v>10</v>
      </c>
      <c r="K27" s="7">
        <v>10</v>
      </c>
      <c r="L27" s="7">
        <v>3</v>
      </c>
      <c r="M27" s="7">
        <v>7</v>
      </c>
      <c r="N27" s="7">
        <v>8</v>
      </c>
      <c r="O27" s="7">
        <v>5</v>
      </c>
      <c r="P27" s="23">
        <f t="shared" si="1"/>
        <v>55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20</v>
      </c>
      <c r="J28" s="7">
        <v>13</v>
      </c>
      <c r="K28" s="7">
        <v>13</v>
      </c>
      <c r="L28" s="7">
        <v>4</v>
      </c>
      <c r="M28" s="7">
        <v>8</v>
      </c>
      <c r="N28" s="7">
        <v>11</v>
      </c>
      <c r="O28" s="7">
        <v>7</v>
      </c>
      <c r="P28" s="23">
        <f t="shared" si="1"/>
        <v>76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22</v>
      </c>
      <c r="J29" s="7">
        <v>13</v>
      </c>
      <c r="K29" s="7">
        <v>11</v>
      </c>
      <c r="L29" s="7">
        <v>5</v>
      </c>
      <c r="M29" s="7">
        <v>9</v>
      </c>
      <c r="N29" s="7">
        <v>13</v>
      </c>
      <c r="O29" s="7">
        <v>7</v>
      </c>
      <c r="P29" s="23">
        <f t="shared" si="1"/>
        <v>80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23</v>
      </c>
      <c r="J30" s="7">
        <v>14</v>
      </c>
      <c r="K30" s="7">
        <v>12</v>
      </c>
      <c r="L30" s="7">
        <v>5</v>
      </c>
      <c r="M30" s="7">
        <v>8</v>
      </c>
      <c r="N30" s="7">
        <v>14</v>
      </c>
      <c r="O30" s="7">
        <v>9</v>
      </c>
      <c r="P30" s="23">
        <f t="shared" si="1"/>
        <v>85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17</v>
      </c>
      <c r="J31" s="7">
        <v>10</v>
      </c>
      <c r="K31" s="7">
        <v>10</v>
      </c>
      <c r="L31" s="7">
        <v>3</v>
      </c>
      <c r="M31" s="7">
        <v>7</v>
      </c>
      <c r="N31" s="7">
        <v>8</v>
      </c>
      <c r="O31" s="7">
        <v>5</v>
      </c>
      <c r="P31" s="23">
        <f t="shared" si="1"/>
        <v>60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13</v>
      </c>
      <c r="J32" s="7">
        <v>11</v>
      </c>
      <c r="K32" s="7">
        <v>7</v>
      </c>
      <c r="L32" s="7">
        <v>4</v>
      </c>
      <c r="M32" s="7">
        <v>8</v>
      </c>
      <c r="N32" s="7">
        <v>9</v>
      </c>
      <c r="O32" s="7">
        <v>8</v>
      </c>
      <c r="P32" s="23">
        <f t="shared" si="1"/>
        <v>60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14</v>
      </c>
      <c r="J33" s="7">
        <v>9</v>
      </c>
      <c r="K33" s="7">
        <v>8</v>
      </c>
      <c r="L33" s="7">
        <v>3</v>
      </c>
      <c r="M33" s="7">
        <v>8</v>
      </c>
      <c r="N33" s="7">
        <v>11</v>
      </c>
      <c r="O33" s="7">
        <v>8</v>
      </c>
      <c r="P33" s="23">
        <f t="shared" si="1"/>
        <v>61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17</v>
      </c>
      <c r="J34" s="7">
        <v>12</v>
      </c>
      <c r="K34" s="7">
        <v>10</v>
      </c>
      <c r="L34" s="7">
        <v>3</v>
      </c>
      <c r="M34" s="7">
        <v>6</v>
      </c>
      <c r="N34" s="7">
        <v>9</v>
      </c>
      <c r="O34" s="7">
        <v>6</v>
      </c>
      <c r="P34" s="23">
        <f t="shared" si="1"/>
        <v>63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24</v>
      </c>
      <c r="J35" s="7">
        <v>12</v>
      </c>
      <c r="K35" s="7">
        <v>12</v>
      </c>
      <c r="L35" s="7">
        <v>4</v>
      </c>
      <c r="M35" s="7">
        <v>7</v>
      </c>
      <c r="N35" s="7">
        <v>12</v>
      </c>
      <c r="O35" s="7">
        <v>6</v>
      </c>
      <c r="P35" s="23">
        <f t="shared" si="1"/>
        <v>77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23</v>
      </c>
      <c r="J36" s="7">
        <v>13</v>
      </c>
      <c r="K36" s="7">
        <v>13</v>
      </c>
      <c r="L36" s="7">
        <v>5</v>
      </c>
      <c r="M36" s="7">
        <v>8</v>
      </c>
      <c r="N36" s="7">
        <v>13</v>
      </c>
      <c r="O36" s="7">
        <v>9</v>
      </c>
      <c r="P36" s="23">
        <f t="shared" si="1"/>
        <v>84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24</v>
      </c>
      <c r="J37" s="7">
        <v>12</v>
      </c>
      <c r="K37" s="7">
        <v>12</v>
      </c>
      <c r="L37" s="7">
        <v>4</v>
      </c>
      <c r="M37" s="7">
        <v>8</v>
      </c>
      <c r="N37" s="7">
        <v>13</v>
      </c>
      <c r="O37" s="7">
        <v>6</v>
      </c>
      <c r="P37" s="23">
        <f t="shared" si="1"/>
        <v>79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15</v>
      </c>
      <c r="J38" s="7">
        <v>12</v>
      </c>
      <c r="K38" s="7">
        <v>12</v>
      </c>
      <c r="L38" s="7">
        <v>4</v>
      </c>
      <c r="M38" s="7">
        <v>9</v>
      </c>
      <c r="N38" s="7">
        <v>11</v>
      </c>
      <c r="O38" s="7">
        <v>8</v>
      </c>
      <c r="P38" s="23">
        <f t="shared" si="1"/>
        <v>71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20</v>
      </c>
      <c r="J39" s="7">
        <v>10</v>
      </c>
      <c r="K39" s="7">
        <v>11</v>
      </c>
      <c r="L39" s="7">
        <v>4</v>
      </c>
      <c r="M39" s="7">
        <v>6</v>
      </c>
      <c r="N39" s="7">
        <v>10</v>
      </c>
      <c r="O39" s="7">
        <v>5</v>
      </c>
      <c r="P39" s="23">
        <f t="shared" si="1"/>
        <v>66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25</v>
      </c>
      <c r="J40" s="7">
        <v>12</v>
      </c>
      <c r="K40" s="7">
        <v>12</v>
      </c>
      <c r="L40" s="7">
        <v>4</v>
      </c>
      <c r="M40" s="7">
        <v>8</v>
      </c>
      <c r="N40" s="7">
        <v>10</v>
      </c>
      <c r="O40" s="7">
        <v>5</v>
      </c>
      <c r="P40" s="23">
        <f t="shared" si="1"/>
        <v>76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18</v>
      </c>
      <c r="J19" s="7">
        <v>11</v>
      </c>
      <c r="K19" s="7">
        <v>10</v>
      </c>
      <c r="L19" s="7">
        <v>5</v>
      </c>
      <c r="M19" s="7">
        <v>9</v>
      </c>
      <c r="N19" s="7">
        <v>10</v>
      </c>
      <c r="O19" s="7">
        <v>6</v>
      </c>
      <c r="P19" s="23">
        <f>SUM(I19:O19)</f>
        <v>69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10</v>
      </c>
      <c r="J20" s="7">
        <v>11</v>
      </c>
      <c r="K20" s="7">
        <v>5</v>
      </c>
      <c r="L20" s="7">
        <v>5</v>
      </c>
      <c r="M20" s="7">
        <v>9</v>
      </c>
      <c r="N20" s="7">
        <v>10</v>
      </c>
      <c r="O20" s="7">
        <v>9</v>
      </c>
      <c r="P20" s="23">
        <f t="shared" ref="P20:P40" si="1">SUM(I20:O20)</f>
        <v>59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20</v>
      </c>
      <c r="J21" s="7">
        <v>11</v>
      </c>
      <c r="K21" s="7">
        <v>12</v>
      </c>
      <c r="L21" s="7">
        <v>3</v>
      </c>
      <c r="M21" s="7">
        <v>9</v>
      </c>
      <c r="N21" s="7">
        <v>11</v>
      </c>
      <c r="O21" s="7">
        <v>10</v>
      </c>
      <c r="P21" s="23">
        <f t="shared" si="1"/>
        <v>76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15</v>
      </c>
      <c r="J22" s="7">
        <v>10</v>
      </c>
      <c r="K22" s="7">
        <v>6</v>
      </c>
      <c r="L22" s="7">
        <v>4</v>
      </c>
      <c r="M22" s="7">
        <v>7</v>
      </c>
      <c r="N22" s="7">
        <v>7</v>
      </c>
      <c r="O22" s="7">
        <v>7</v>
      </c>
      <c r="P22" s="23">
        <f t="shared" si="1"/>
        <v>56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22</v>
      </c>
      <c r="J23" s="7">
        <v>15</v>
      </c>
      <c r="K23" s="7">
        <v>12</v>
      </c>
      <c r="L23" s="7">
        <v>5</v>
      </c>
      <c r="M23" s="7">
        <v>8</v>
      </c>
      <c r="N23" s="7">
        <v>12</v>
      </c>
      <c r="O23" s="7">
        <v>9</v>
      </c>
      <c r="P23" s="23">
        <f t="shared" si="1"/>
        <v>83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15</v>
      </c>
      <c r="J24" s="7">
        <v>10</v>
      </c>
      <c r="K24" s="7">
        <v>6</v>
      </c>
      <c r="L24" s="7">
        <v>4</v>
      </c>
      <c r="M24" s="7">
        <v>9</v>
      </c>
      <c r="N24" s="7">
        <v>11</v>
      </c>
      <c r="O24" s="7">
        <v>6</v>
      </c>
      <c r="P24" s="23">
        <f t="shared" si="1"/>
        <v>61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15</v>
      </c>
      <c r="J25" s="7">
        <v>10</v>
      </c>
      <c r="K25" s="7">
        <v>7</v>
      </c>
      <c r="L25" s="7">
        <v>5</v>
      </c>
      <c r="M25" s="7">
        <v>7</v>
      </c>
      <c r="N25" s="7">
        <v>7</v>
      </c>
      <c r="O25" s="7">
        <v>8</v>
      </c>
      <c r="P25" s="23">
        <f t="shared" si="1"/>
        <v>59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28</v>
      </c>
      <c r="J26" s="7">
        <v>13</v>
      </c>
      <c r="K26" s="7">
        <v>15</v>
      </c>
      <c r="L26" s="7">
        <v>5</v>
      </c>
      <c r="M26" s="7">
        <v>9</v>
      </c>
      <c r="N26" s="7">
        <v>15</v>
      </c>
      <c r="O26" s="7">
        <v>7</v>
      </c>
      <c r="P26" s="23">
        <f t="shared" si="1"/>
        <v>92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19</v>
      </c>
      <c r="J27" s="7">
        <v>7</v>
      </c>
      <c r="K27" s="7">
        <v>6</v>
      </c>
      <c r="L27" s="7">
        <v>4</v>
      </c>
      <c r="M27" s="7">
        <v>7</v>
      </c>
      <c r="N27" s="7">
        <v>12</v>
      </c>
      <c r="O27" s="7">
        <v>6</v>
      </c>
      <c r="P27" s="23">
        <f t="shared" si="1"/>
        <v>61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29</v>
      </c>
      <c r="J28" s="7">
        <v>15</v>
      </c>
      <c r="K28" s="7">
        <v>15</v>
      </c>
      <c r="L28" s="7">
        <v>5</v>
      </c>
      <c r="M28" s="7">
        <v>8</v>
      </c>
      <c r="N28" s="7">
        <v>13</v>
      </c>
      <c r="O28" s="7">
        <v>6</v>
      </c>
      <c r="P28" s="23">
        <f t="shared" si="1"/>
        <v>91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15</v>
      </c>
      <c r="J29" s="7">
        <v>12</v>
      </c>
      <c r="K29" s="7">
        <v>12</v>
      </c>
      <c r="L29" s="7">
        <v>5</v>
      </c>
      <c r="M29" s="7">
        <v>9</v>
      </c>
      <c r="N29" s="7">
        <v>14</v>
      </c>
      <c r="O29" s="7">
        <v>6</v>
      </c>
      <c r="P29" s="23">
        <f t="shared" si="1"/>
        <v>73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30</v>
      </c>
      <c r="J30" s="7">
        <v>14</v>
      </c>
      <c r="K30" s="7">
        <v>14</v>
      </c>
      <c r="L30" s="7">
        <v>5</v>
      </c>
      <c r="M30" s="7">
        <v>8</v>
      </c>
      <c r="N30" s="7">
        <v>15</v>
      </c>
      <c r="O30" s="7">
        <v>10</v>
      </c>
      <c r="P30" s="23">
        <f t="shared" si="1"/>
        <v>96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12</v>
      </c>
      <c r="J31" s="7">
        <v>12</v>
      </c>
      <c r="K31" s="7">
        <v>12</v>
      </c>
      <c r="L31" s="7">
        <v>3</v>
      </c>
      <c r="M31" s="7">
        <v>7</v>
      </c>
      <c r="N31" s="7">
        <v>10</v>
      </c>
      <c r="O31" s="7">
        <v>5</v>
      </c>
      <c r="P31" s="23">
        <f t="shared" si="1"/>
        <v>61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12</v>
      </c>
      <c r="J32" s="7">
        <v>11</v>
      </c>
      <c r="K32" s="7">
        <v>15</v>
      </c>
      <c r="L32" s="7">
        <v>4</v>
      </c>
      <c r="M32" s="7">
        <v>8</v>
      </c>
      <c r="N32" s="7">
        <v>7</v>
      </c>
      <c r="O32" s="7">
        <v>9</v>
      </c>
      <c r="P32" s="23">
        <f t="shared" si="1"/>
        <v>66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22</v>
      </c>
      <c r="J33" s="7">
        <v>10</v>
      </c>
      <c r="K33" s="7">
        <v>7</v>
      </c>
      <c r="L33" s="7">
        <v>4</v>
      </c>
      <c r="M33" s="7">
        <v>8</v>
      </c>
      <c r="N33" s="7">
        <v>9</v>
      </c>
      <c r="O33" s="7">
        <v>9</v>
      </c>
      <c r="P33" s="23">
        <f t="shared" si="1"/>
        <v>69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17</v>
      </c>
      <c r="J34" s="7">
        <v>12</v>
      </c>
      <c r="K34" s="7">
        <v>12</v>
      </c>
      <c r="L34" s="7">
        <v>4</v>
      </c>
      <c r="M34" s="7">
        <v>6</v>
      </c>
      <c r="N34" s="7">
        <v>10</v>
      </c>
      <c r="O34" s="7">
        <v>7</v>
      </c>
      <c r="P34" s="23">
        <f t="shared" si="1"/>
        <v>68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18</v>
      </c>
      <c r="J35" s="7">
        <v>12</v>
      </c>
      <c r="K35" s="7">
        <v>12</v>
      </c>
      <c r="L35" s="7">
        <v>4</v>
      </c>
      <c r="M35" s="7">
        <v>9</v>
      </c>
      <c r="N35" s="7">
        <v>9</v>
      </c>
      <c r="O35" s="7">
        <v>6</v>
      </c>
      <c r="P35" s="23">
        <f t="shared" si="1"/>
        <v>70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20</v>
      </c>
      <c r="J36" s="7">
        <v>12</v>
      </c>
      <c r="K36" s="7">
        <v>12</v>
      </c>
      <c r="L36" s="7">
        <v>3</v>
      </c>
      <c r="M36" s="7">
        <v>8</v>
      </c>
      <c r="N36" s="7">
        <v>12</v>
      </c>
      <c r="O36" s="7">
        <v>9</v>
      </c>
      <c r="P36" s="23">
        <f t="shared" si="1"/>
        <v>76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15</v>
      </c>
      <c r="J37" s="7">
        <v>12</v>
      </c>
      <c r="K37" s="7">
        <v>10</v>
      </c>
      <c r="L37" s="7">
        <v>4</v>
      </c>
      <c r="M37" s="7">
        <v>9</v>
      </c>
      <c r="N37" s="7">
        <v>13</v>
      </c>
      <c r="O37" s="7">
        <v>7</v>
      </c>
      <c r="P37" s="23">
        <f t="shared" si="1"/>
        <v>70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12</v>
      </c>
      <c r="J38" s="7">
        <v>13</v>
      </c>
      <c r="K38" s="7">
        <v>12</v>
      </c>
      <c r="L38" s="7">
        <v>4</v>
      </c>
      <c r="M38" s="7">
        <v>9</v>
      </c>
      <c r="N38" s="7">
        <v>11</v>
      </c>
      <c r="O38" s="7">
        <v>7</v>
      </c>
      <c r="P38" s="23">
        <f t="shared" si="1"/>
        <v>68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16</v>
      </c>
      <c r="J39" s="7">
        <v>12</v>
      </c>
      <c r="K39" s="7">
        <v>12</v>
      </c>
      <c r="L39" s="7">
        <v>4</v>
      </c>
      <c r="M39" s="7">
        <v>8</v>
      </c>
      <c r="N39" s="7">
        <v>10</v>
      </c>
      <c r="O39" s="7">
        <v>7</v>
      </c>
      <c r="P39" s="23">
        <f t="shared" si="1"/>
        <v>69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20</v>
      </c>
      <c r="J40" s="7">
        <v>12</v>
      </c>
      <c r="K40" s="7">
        <v>10</v>
      </c>
      <c r="L40" s="7">
        <v>3</v>
      </c>
      <c r="M40" s="7">
        <v>8</v>
      </c>
      <c r="N40" s="7">
        <v>11</v>
      </c>
      <c r="O40" s="7">
        <v>6</v>
      </c>
      <c r="P40" s="23">
        <f t="shared" si="1"/>
        <v>70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F43"/>
  <sheetViews>
    <sheetView zoomScale="60" zoomScaleNormal="60" workbookViewId="0"/>
  </sheetViews>
  <sheetFormatPr defaultColWidth="9.109375" defaultRowHeight="12" x14ac:dyDescent="0.3"/>
  <cols>
    <col min="1" max="1" width="11.6640625" style="1" customWidth="1"/>
    <col min="2" max="2" width="34.109375" style="1" customWidth="1"/>
    <col min="3" max="3" width="39.6640625" style="1" customWidth="1"/>
    <col min="4" max="4" width="20.109375" style="1" customWidth="1"/>
    <col min="5" max="5" width="15" style="1" customWidth="1"/>
    <col min="6" max="6" width="11" style="8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42.5546875" style="1" customWidth="1"/>
    <col min="19" max="19" width="10.33203125" style="1" customWidth="1"/>
    <col min="20" max="23" width="9.332031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4" ht="38.25" customHeight="1" x14ac:dyDescent="0.3">
      <c r="A1" s="4" t="s">
        <v>117</v>
      </c>
    </row>
    <row r="2" spans="1:4" ht="12.6" x14ac:dyDescent="0.3">
      <c r="A2" s="2" t="s">
        <v>38</v>
      </c>
      <c r="D2" s="2" t="s">
        <v>0</v>
      </c>
    </row>
    <row r="3" spans="1:4" ht="12.6" x14ac:dyDescent="0.3">
      <c r="A3" s="2" t="s">
        <v>39</v>
      </c>
      <c r="D3" s="1" t="s">
        <v>43</v>
      </c>
    </row>
    <row r="4" spans="1:4" ht="12.6" x14ac:dyDescent="0.3">
      <c r="A4" s="2" t="s">
        <v>40</v>
      </c>
      <c r="D4" s="1" t="s">
        <v>47</v>
      </c>
    </row>
    <row r="5" spans="1:4" ht="12.6" x14ac:dyDescent="0.3">
      <c r="A5" s="2" t="s">
        <v>41</v>
      </c>
      <c r="D5" s="1" t="s">
        <v>48</v>
      </c>
    </row>
    <row r="6" spans="1:4" ht="12.6" x14ac:dyDescent="0.3">
      <c r="A6" s="2" t="s">
        <v>51</v>
      </c>
      <c r="D6" s="1" t="s">
        <v>44</v>
      </c>
    </row>
    <row r="7" spans="1:4" ht="12.6" x14ac:dyDescent="0.3">
      <c r="A7" s="2" t="s">
        <v>1</v>
      </c>
      <c r="D7" s="1" t="s">
        <v>45</v>
      </c>
    </row>
    <row r="8" spans="1:4" ht="12.6" x14ac:dyDescent="0.3">
      <c r="A8" s="1" t="s">
        <v>42</v>
      </c>
      <c r="D8" s="1" t="s">
        <v>46</v>
      </c>
    </row>
    <row r="10" spans="1:4" x14ac:dyDescent="0.3">
      <c r="D10" s="1" t="s">
        <v>114</v>
      </c>
    </row>
    <row r="11" spans="1:4" x14ac:dyDescent="0.3">
      <c r="D11" s="1" t="s">
        <v>115</v>
      </c>
    </row>
    <row r="13" spans="1:4" ht="12.6" x14ac:dyDescent="0.3">
      <c r="D13" s="2" t="s">
        <v>49</v>
      </c>
    </row>
    <row r="14" spans="1:4" ht="12.6" x14ac:dyDescent="0.3">
      <c r="A14" s="2"/>
      <c r="D14" s="2" t="s">
        <v>50</v>
      </c>
    </row>
    <row r="15" spans="1:4" ht="12.6" x14ac:dyDescent="0.3">
      <c r="A15" s="2" t="s">
        <v>118</v>
      </c>
    </row>
    <row r="16" spans="1:4" ht="12.6" x14ac:dyDescent="0.3">
      <c r="A16" s="2"/>
    </row>
    <row r="17" spans="1:162" ht="86.25" customHeight="1" x14ac:dyDescent="0.3">
      <c r="A17" s="3" t="s">
        <v>2</v>
      </c>
      <c r="B17" s="3" t="s">
        <v>3</v>
      </c>
      <c r="C17" s="3" t="s">
        <v>4</v>
      </c>
      <c r="D17" s="3" t="s">
        <v>5</v>
      </c>
      <c r="E17" s="9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  <c r="K17" s="3" t="s">
        <v>12</v>
      </c>
      <c r="L17" s="3" t="s">
        <v>13</v>
      </c>
      <c r="M17" s="3" t="s">
        <v>14</v>
      </c>
      <c r="N17" s="3" t="s">
        <v>15</v>
      </c>
      <c r="O17" s="3" t="s">
        <v>16</v>
      </c>
      <c r="P17" s="3" t="s">
        <v>17</v>
      </c>
      <c r="Q17" s="3" t="s">
        <v>18</v>
      </c>
    </row>
    <row r="18" spans="1:162" ht="16.5" customHeight="1" x14ac:dyDescent="0.3">
      <c r="A18" s="11"/>
      <c r="B18" s="11"/>
      <c r="C18" s="3"/>
      <c r="D18" s="3"/>
      <c r="E18" s="9"/>
      <c r="F18" s="3"/>
      <c r="G18" s="3"/>
      <c r="H18" s="11"/>
      <c r="I18" s="3" t="s">
        <v>29</v>
      </c>
      <c r="J18" s="3" t="s">
        <v>30</v>
      </c>
      <c r="K18" s="3" t="s">
        <v>30</v>
      </c>
      <c r="L18" s="3" t="s">
        <v>31</v>
      </c>
      <c r="M18" s="3" t="s">
        <v>32</v>
      </c>
      <c r="N18" s="3" t="s">
        <v>30</v>
      </c>
      <c r="O18" s="3" t="s">
        <v>32</v>
      </c>
      <c r="P18" s="3"/>
      <c r="Q18" s="3"/>
    </row>
    <row r="19" spans="1:162" s="11" customFormat="1" ht="12.75" customHeight="1" x14ac:dyDescent="0.2">
      <c r="A19" s="19" t="s">
        <v>52</v>
      </c>
      <c r="B19" s="20" t="s">
        <v>74</v>
      </c>
      <c r="C19" s="20" t="s">
        <v>92</v>
      </c>
      <c r="D19" s="21">
        <v>652000</v>
      </c>
      <c r="E19" s="21">
        <v>392000</v>
      </c>
      <c r="F19" s="22">
        <v>28</v>
      </c>
      <c r="G19" s="22"/>
      <c r="H19" s="10">
        <f t="shared" ref="H19:H27" si="0">SUM(F19:G19)</f>
        <v>28</v>
      </c>
      <c r="I19" s="7">
        <v>18</v>
      </c>
      <c r="J19" s="7">
        <v>13</v>
      </c>
      <c r="K19" s="7">
        <v>10</v>
      </c>
      <c r="L19" s="7">
        <v>4</v>
      </c>
      <c r="M19" s="7">
        <v>8</v>
      </c>
      <c r="N19" s="7">
        <v>10</v>
      </c>
      <c r="O19" s="7">
        <v>7</v>
      </c>
      <c r="P19" s="23">
        <f>SUM(I19:O19)</f>
        <v>70</v>
      </c>
      <c r="Q19" s="24"/>
      <c r="R19" s="1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CQ19" s="14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</row>
    <row r="20" spans="1:162" s="11" customFormat="1" ht="12.75" customHeight="1" x14ac:dyDescent="0.2">
      <c r="A20" s="19" t="s">
        <v>53</v>
      </c>
      <c r="B20" s="20" t="s">
        <v>36</v>
      </c>
      <c r="C20" s="20" t="s">
        <v>93</v>
      </c>
      <c r="D20" s="21">
        <v>922391</v>
      </c>
      <c r="E20" s="21">
        <v>450000</v>
      </c>
      <c r="F20" s="22">
        <v>40</v>
      </c>
      <c r="G20" s="22">
        <v>25</v>
      </c>
      <c r="H20" s="10">
        <f t="shared" si="0"/>
        <v>65</v>
      </c>
      <c r="I20" s="7">
        <v>12</v>
      </c>
      <c r="J20" s="7">
        <v>9</v>
      </c>
      <c r="K20" s="7">
        <v>8</v>
      </c>
      <c r="L20" s="7">
        <v>4</v>
      </c>
      <c r="M20" s="7">
        <v>8</v>
      </c>
      <c r="N20" s="7">
        <v>9</v>
      </c>
      <c r="O20" s="7">
        <v>10</v>
      </c>
      <c r="P20" s="23">
        <f t="shared" ref="P20:P40" si="1">SUM(I20:O20)</f>
        <v>60</v>
      </c>
      <c r="Q20" s="24"/>
      <c r="R20" s="1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CQ20" s="14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</row>
    <row r="21" spans="1:162" s="11" customFormat="1" ht="12.75" customHeight="1" x14ac:dyDescent="0.2">
      <c r="A21" s="19" t="s">
        <v>54</v>
      </c>
      <c r="B21" s="20" t="s">
        <v>75</v>
      </c>
      <c r="C21" s="20" t="s">
        <v>94</v>
      </c>
      <c r="D21" s="21">
        <v>770000</v>
      </c>
      <c r="E21" s="21">
        <v>450000</v>
      </c>
      <c r="F21" s="22"/>
      <c r="G21" s="22">
        <v>27</v>
      </c>
      <c r="H21" s="10">
        <f t="shared" si="0"/>
        <v>27</v>
      </c>
      <c r="I21" s="7">
        <v>25</v>
      </c>
      <c r="J21" s="7">
        <v>10</v>
      </c>
      <c r="K21" s="7">
        <v>11</v>
      </c>
      <c r="L21" s="7">
        <v>5</v>
      </c>
      <c r="M21" s="7">
        <v>8</v>
      </c>
      <c r="N21" s="7">
        <v>12</v>
      </c>
      <c r="O21" s="7">
        <v>9</v>
      </c>
      <c r="P21" s="23">
        <f t="shared" si="1"/>
        <v>80</v>
      </c>
      <c r="Q21" s="24"/>
      <c r="R21" s="1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CQ21" s="14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</row>
    <row r="22" spans="1:162" s="11" customFormat="1" ht="12.75" customHeight="1" x14ac:dyDescent="0.2">
      <c r="A22" s="19" t="s">
        <v>55</v>
      </c>
      <c r="B22" s="20" t="s">
        <v>76</v>
      </c>
      <c r="C22" s="20" t="s">
        <v>95</v>
      </c>
      <c r="D22" s="21">
        <v>600000</v>
      </c>
      <c r="E22" s="21">
        <v>300000</v>
      </c>
      <c r="F22" s="22"/>
      <c r="G22" s="22">
        <v>32</v>
      </c>
      <c r="H22" s="10">
        <f t="shared" si="0"/>
        <v>32</v>
      </c>
      <c r="I22" s="7">
        <v>15</v>
      </c>
      <c r="J22" s="7">
        <v>11</v>
      </c>
      <c r="K22" s="7">
        <v>10</v>
      </c>
      <c r="L22" s="7">
        <v>4</v>
      </c>
      <c r="M22" s="7">
        <v>7</v>
      </c>
      <c r="N22" s="7">
        <v>5</v>
      </c>
      <c r="O22" s="7">
        <v>6</v>
      </c>
      <c r="P22" s="23">
        <f t="shared" si="1"/>
        <v>58</v>
      </c>
      <c r="Q22" s="24"/>
      <c r="R22" s="1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CQ22" s="14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</row>
    <row r="23" spans="1:162" s="11" customFormat="1" ht="12.75" customHeight="1" x14ac:dyDescent="0.2">
      <c r="A23" s="19" t="s">
        <v>56</v>
      </c>
      <c r="B23" s="20" t="s">
        <v>77</v>
      </c>
      <c r="C23" s="20" t="s">
        <v>96</v>
      </c>
      <c r="D23" s="21">
        <v>450220</v>
      </c>
      <c r="E23" s="21">
        <v>400000</v>
      </c>
      <c r="F23" s="22">
        <v>54</v>
      </c>
      <c r="G23" s="22">
        <v>32</v>
      </c>
      <c r="H23" s="10">
        <f t="shared" si="0"/>
        <v>86</v>
      </c>
      <c r="I23" s="7">
        <v>25</v>
      </c>
      <c r="J23" s="7">
        <v>14</v>
      </c>
      <c r="K23" s="7">
        <v>11</v>
      </c>
      <c r="L23" s="7">
        <v>4</v>
      </c>
      <c r="M23" s="7">
        <v>7</v>
      </c>
      <c r="N23" s="7">
        <v>12</v>
      </c>
      <c r="O23" s="7">
        <v>9</v>
      </c>
      <c r="P23" s="23">
        <f t="shared" si="1"/>
        <v>82</v>
      </c>
      <c r="Q23" s="24"/>
      <c r="R23" s="1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CQ23" s="14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</row>
    <row r="24" spans="1:162" s="11" customFormat="1" x14ac:dyDescent="0.2">
      <c r="A24" s="19" t="s">
        <v>57</v>
      </c>
      <c r="B24" s="20" t="s">
        <v>78</v>
      </c>
      <c r="C24" s="20" t="s">
        <v>97</v>
      </c>
      <c r="D24" s="21">
        <v>761025</v>
      </c>
      <c r="E24" s="21">
        <v>400000</v>
      </c>
      <c r="F24" s="22">
        <v>24</v>
      </c>
      <c r="G24" s="22">
        <v>28</v>
      </c>
      <c r="H24" s="10">
        <f t="shared" si="0"/>
        <v>52</v>
      </c>
      <c r="I24" s="7">
        <v>16</v>
      </c>
      <c r="J24" s="7">
        <v>10</v>
      </c>
      <c r="K24" s="7">
        <v>9</v>
      </c>
      <c r="L24" s="7">
        <v>3</v>
      </c>
      <c r="M24" s="7">
        <v>9</v>
      </c>
      <c r="N24" s="7">
        <v>11</v>
      </c>
      <c r="O24" s="7">
        <v>6</v>
      </c>
      <c r="P24" s="23">
        <f t="shared" si="1"/>
        <v>64</v>
      </c>
      <c r="Q24" s="24"/>
      <c r="R24" s="1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CQ24" s="14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</row>
    <row r="25" spans="1:162" s="11" customFormat="1" ht="12.75" customHeight="1" x14ac:dyDescent="0.2">
      <c r="A25" s="19" t="s">
        <v>58</v>
      </c>
      <c r="B25" s="20" t="s">
        <v>79</v>
      </c>
      <c r="C25" s="20" t="s">
        <v>98</v>
      </c>
      <c r="D25" s="21">
        <v>764400</v>
      </c>
      <c r="E25" s="21">
        <v>400000</v>
      </c>
      <c r="F25" s="22">
        <v>5</v>
      </c>
      <c r="G25" s="22">
        <v>32</v>
      </c>
      <c r="H25" s="10">
        <f t="shared" si="0"/>
        <v>37</v>
      </c>
      <c r="I25" s="7">
        <v>16</v>
      </c>
      <c r="J25" s="7">
        <v>11</v>
      </c>
      <c r="K25" s="7">
        <v>9</v>
      </c>
      <c r="L25" s="7">
        <v>3</v>
      </c>
      <c r="M25" s="7">
        <v>7</v>
      </c>
      <c r="N25" s="7">
        <v>8</v>
      </c>
      <c r="O25" s="7">
        <v>9</v>
      </c>
      <c r="P25" s="23">
        <f t="shared" si="1"/>
        <v>63</v>
      </c>
      <c r="Q25" s="28"/>
      <c r="R25" s="1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CQ25" s="14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</row>
    <row r="26" spans="1:162" s="11" customFormat="1" ht="12.75" customHeight="1" x14ac:dyDescent="0.2">
      <c r="A26" s="19" t="s">
        <v>59</v>
      </c>
      <c r="B26" s="20" t="s">
        <v>80</v>
      </c>
      <c r="C26" s="20" t="s">
        <v>99</v>
      </c>
      <c r="D26" s="21">
        <v>714970</v>
      </c>
      <c r="E26" s="21">
        <v>450000</v>
      </c>
      <c r="F26" s="22"/>
      <c r="G26" s="22">
        <v>39</v>
      </c>
      <c r="H26" s="10">
        <f t="shared" si="0"/>
        <v>39</v>
      </c>
      <c r="I26" s="7">
        <v>27</v>
      </c>
      <c r="J26" s="7">
        <v>11</v>
      </c>
      <c r="K26" s="7">
        <v>14</v>
      </c>
      <c r="L26" s="7">
        <v>5</v>
      </c>
      <c r="M26" s="7">
        <v>10</v>
      </c>
      <c r="N26" s="7">
        <v>14</v>
      </c>
      <c r="O26" s="7">
        <v>6</v>
      </c>
      <c r="P26" s="23">
        <f t="shared" si="1"/>
        <v>87</v>
      </c>
      <c r="Q26" s="24"/>
      <c r="R26" s="1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CQ26" s="14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</row>
    <row r="27" spans="1:162" s="11" customFormat="1" ht="13.5" customHeight="1" x14ac:dyDescent="0.2">
      <c r="A27" s="19" t="s">
        <v>60</v>
      </c>
      <c r="B27" s="20" t="s">
        <v>81</v>
      </c>
      <c r="C27" s="20" t="s">
        <v>100</v>
      </c>
      <c r="D27" s="21">
        <v>511460</v>
      </c>
      <c r="E27" s="21">
        <v>380000</v>
      </c>
      <c r="F27" s="22">
        <v>24</v>
      </c>
      <c r="G27" s="22">
        <v>21</v>
      </c>
      <c r="H27" s="10">
        <f t="shared" si="0"/>
        <v>45</v>
      </c>
      <c r="I27" s="7">
        <v>13</v>
      </c>
      <c r="J27" s="7">
        <v>8</v>
      </c>
      <c r="K27" s="7">
        <v>8</v>
      </c>
      <c r="L27" s="7">
        <v>3</v>
      </c>
      <c r="M27" s="7">
        <v>7</v>
      </c>
      <c r="N27" s="7">
        <v>9</v>
      </c>
      <c r="O27" s="7">
        <v>5</v>
      </c>
      <c r="P27" s="23">
        <f t="shared" si="1"/>
        <v>53</v>
      </c>
      <c r="Q27" s="24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CQ27" s="14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</row>
    <row r="28" spans="1:162" s="11" customFormat="1" ht="12.75" customHeight="1" x14ac:dyDescent="0.2">
      <c r="A28" s="19" t="s">
        <v>61</v>
      </c>
      <c r="B28" s="20" t="s">
        <v>82</v>
      </c>
      <c r="C28" s="20" t="s">
        <v>101</v>
      </c>
      <c r="D28" s="21">
        <v>1310000</v>
      </c>
      <c r="E28" s="21">
        <v>300000</v>
      </c>
      <c r="F28" s="22"/>
      <c r="G28" s="22">
        <v>25</v>
      </c>
      <c r="H28" s="10">
        <f t="shared" ref="H28:H40" si="2">SUM(F28:G28)</f>
        <v>25</v>
      </c>
      <c r="I28" s="7">
        <v>25</v>
      </c>
      <c r="J28" s="7">
        <v>14</v>
      </c>
      <c r="K28" s="7">
        <v>12</v>
      </c>
      <c r="L28" s="7">
        <v>4</v>
      </c>
      <c r="M28" s="7">
        <v>8</v>
      </c>
      <c r="N28" s="7">
        <v>9</v>
      </c>
      <c r="O28" s="7">
        <v>7</v>
      </c>
      <c r="P28" s="23">
        <f t="shared" si="1"/>
        <v>79</v>
      </c>
      <c r="Q28" s="24"/>
      <c r="R28" s="1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CQ28" s="14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</row>
    <row r="29" spans="1:162" s="11" customFormat="1" ht="12.75" customHeight="1" x14ac:dyDescent="0.2">
      <c r="A29" s="19" t="s">
        <v>62</v>
      </c>
      <c r="B29" s="20" t="s">
        <v>82</v>
      </c>
      <c r="C29" s="20" t="s">
        <v>102</v>
      </c>
      <c r="D29" s="21">
        <v>660000</v>
      </c>
      <c r="E29" s="21">
        <v>300000</v>
      </c>
      <c r="F29" s="22">
        <v>52</v>
      </c>
      <c r="G29" s="22">
        <v>14</v>
      </c>
      <c r="H29" s="10">
        <f t="shared" si="2"/>
        <v>66</v>
      </c>
      <c r="I29" s="7">
        <v>24</v>
      </c>
      <c r="J29" s="7">
        <v>14</v>
      </c>
      <c r="K29" s="7">
        <v>11</v>
      </c>
      <c r="L29" s="7">
        <v>5</v>
      </c>
      <c r="M29" s="7">
        <v>9</v>
      </c>
      <c r="N29" s="7">
        <v>13</v>
      </c>
      <c r="O29" s="7">
        <v>7</v>
      </c>
      <c r="P29" s="23">
        <f t="shared" si="1"/>
        <v>83</v>
      </c>
      <c r="Q29" s="24"/>
      <c r="R29" s="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CQ29" s="14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</row>
    <row r="30" spans="1:162" s="11" customFormat="1" ht="12.75" customHeight="1" x14ac:dyDescent="0.2">
      <c r="A30" s="19" t="s">
        <v>63</v>
      </c>
      <c r="B30" s="20" t="s">
        <v>35</v>
      </c>
      <c r="C30" s="20" t="s">
        <v>103</v>
      </c>
      <c r="D30" s="21">
        <v>1510650</v>
      </c>
      <c r="E30" s="21">
        <v>320000</v>
      </c>
      <c r="F30" s="22">
        <v>58</v>
      </c>
      <c r="G30" s="22">
        <v>40</v>
      </c>
      <c r="H30" s="10">
        <f t="shared" si="2"/>
        <v>98</v>
      </c>
      <c r="I30" s="7">
        <v>27</v>
      </c>
      <c r="J30" s="7">
        <v>14</v>
      </c>
      <c r="K30" s="7">
        <v>13</v>
      </c>
      <c r="L30" s="7">
        <v>5</v>
      </c>
      <c r="M30" s="7">
        <v>9</v>
      </c>
      <c r="N30" s="7">
        <v>15</v>
      </c>
      <c r="O30" s="7">
        <v>10</v>
      </c>
      <c r="P30" s="23">
        <f t="shared" si="1"/>
        <v>93</v>
      </c>
      <c r="Q30" s="24"/>
      <c r="R30" s="1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CQ30" s="14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</row>
    <row r="31" spans="1:162" s="11" customFormat="1" ht="12.75" customHeight="1" x14ac:dyDescent="0.2">
      <c r="A31" s="19" t="s">
        <v>64</v>
      </c>
      <c r="B31" s="20" t="s">
        <v>83</v>
      </c>
      <c r="C31" s="20" t="s">
        <v>104</v>
      </c>
      <c r="D31" s="21">
        <v>534000</v>
      </c>
      <c r="E31" s="21">
        <v>390000</v>
      </c>
      <c r="F31" s="22"/>
      <c r="G31" s="22">
        <v>34</v>
      </c>
      <c r="H31" s="10">
        <f t="shared" si="2"/>
        <v>34</v>
      </c>
      <c r="I31" s="7">
        <v>14</v>
      </c>
      <c r="J31" s="7">
        <v>10</v>
      </c>
      <c r="K31" s="7">
        <v>7</v>
      </c>
      <c r="L31" s="7">
        <v>3</v>
      </c>
      <c r="M31" s="7">
        <v>8</v>
      </c>
      <c r="N31" s="7">
        <v>8</v>
      </c>
      <c r="O31" s="7">
        <v>4</v>
      </c>
      <c r="P31" s="23">
        <f t="shared" si="1"/>
        <v>54</v>
      </c>
      <c r="Q31" s="24"/>
      <c r="R31" s="1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CQ31" s="14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</row>
    <row r="32" spans="1:162" s="11" customFormat="1" x14ac:dyDescent="0.2">
      <c r="A32" s="19" t="s">
        <v>65</v>
      </c>
      <c r="B32" s="20" t="s">
        <v>84</v>
      </c>
      <c r="C32" s="20" t="s">
        <v>105</v>
      </c>
      <c r="D32" s="21">
        <v>450000</v>
      </c>
      <c r="E32" s="21">
        <v>250000</v>
      </c>
      <c r="F32" s="22">
        <v>27</v>
      </c>
      <c r="G32" s="22">
        <v>32</v>
      </c>
      <c r="H32" s="10">
        <f t="shared" si="2"/>
        <v>59</v>
      </c>
      <c r="I32" s="7">
        <v>16</v>
      </c>
      <c r="J32" s="7">
        <v>11</v>
      </c>
      <c r="K32" s="7">
        <v>8</v>
      </c>
      <c r="L32" s="7">
        <v>4</v>
      </c>
      <c r="M32" s="7">
        <v>8</v>
      </c>
      <c r="N32" s="7">
        <v>7</v>
      </c>
      <c r="O32" s="7">
        <v>9</v>
      </c>
      <c r="P32" s="23">
        <f t="shared" si="1"/>
        <v>63</v>
      </c>
      <c r="Q32" s="24"/>
      <c r="R32" s="1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CQ32" s="14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</row>
    <row r="33" spans="1:162" s="11" customFormat="1" ht="12.75" customHeight="1" x14ac:dyDescent="0.2">
      <c r="A33" s="19" t="s">
        <v>66</v>
      </c>
      <c r="B33" s="20" t="s">
        <v>84</v>
      </c>
      <c r="C33" s="20" t="s">
        <v>106</v>
      </c>
      <c r="D33" s="21">
        <v>320000</v>
      </c>
      <c r="E33" s="21">
        <v>220000</v>
      </c>
      <c r="F33" s="22"/>
      <c r="G33" s="22">
        <v>36</v>
      </c>
      <c r="H33" s="10">
        <f t="shared" si="2"/>
        <v>36</v>
      </c>
      <c r="I33" s="7">
        <v>15</v>
      </c>
      <c r="J33" s="7">
        <v>9</v>
      </c>
      <c r="K33" s="7">
        <v>9</v>
      </c>
      <c r="L33" s="7">
        <v>4</v>
      </c>
      <c r="M33" s="7">
        <v>7</v>
      </c>
      <c r="N33" s="7">
        <v>8</v>
      </c>
      <c r="O33" s="7">
        <v>9</v>
      </c>
      <c r="P33" s="23">
        <f t="shared" si="1"/>
        <v>61</v>
      </c>
      <c r="Q33" s="24"/>
      <c r="R33" s="1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CQ33" s="14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</row>
    <row r="34" spans="1:162" s="11" customFormat="1" ht="12.75" customHeight="1" x14ac:dyDescent="0.2">
      <c r="A34" s="19" t="s">
        <v>67</v>
      </c>
      <c r="B34" s="20" t="s">
        <v>85</v>
      </c>
      <c r="C34" s="20" t="s">
        <v>107</v>
      </c>
      <c r="D34" s="21">
        <v>2580762</v>
      </c>
      <c r="E34" s="21">
        <v>360000</v>
      </c>
      <c r="F34" s="22">
        <v>60</v>
      </c>
      <c r="G34" s="22">
        <v>33</v>
      </c>
      <c r="H34" s="10">
        <f t="shared" si="2"/>
        <v>93</v>
      </c>
      <c r="I34" s="7">
        <v>18</v>
      </c>
      <c r="J34" s="7">
        <v>13</v>
      </c>
      <c r="K34" s="7">
        <v>10</v>
      </c>
      <c r="L34" s="7">
        <v>3</v>
      </c>
      <c r="M34" s="7">
        <v>6</v>
      </c>
      <c r="N34" s="7">
        <v>9</v>
      </c>
      <c r="O34" s="7">
        <v>7</v>
      </c>
      <c r="P34" s="23">
        <f t="shared" si="1"/>
        <v>66</v>
      </c>
      <c r="Q34" s="24"/>
      <c r="R34" s="1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CQ34" s="14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</row>
    <row r="35" spans="1:162" s="11" customFormat="1" ht="12.75" customHeight="1" x14ac:dyDescent="0.2">
      <c r="A35" s="19" t="s">
        <v>68</v>
      </c>
      <c r="B35" s="20" t="s">
        <v>86</v>
      </c>
      <c r="C35" s="20" t="s">
        <v>108</v>
      </c>
      <c r="D35" s="21">
        <v>1068001</v>
      </c>
      <c r="E35" s="21">
        <v>534000</v>
      </c>
      <c r="F35" s="22">
        <v>50</v>
      </c>
      <c r="G35" s="22">
        <v>32</v>
      </c>
      <c r="H35" s="10">
        <f t="shared" si="2"/>
        <v>82</v>
      </c>
      <c r="I35" s="7">
        <v>25</v>
      </c>
      <c r="J35" s="7">
        <v>12</v>
      </c>
      <c r="K35" s="7">
        <v>12</v>
      </c>
      <c r="L35" s="7">
        <v>4</v>
      </c>
      <c r="M35" s="7">
        <v>8</v>
      </c>
      <c r="N35" s="7">
        <v>12</v>
      </c>
      <c r="O35" s="7">
        <v>6</v>
      </c>
      <c r="P35" s="23">
        <f t="shared" si="1"/>
        <v>79</v>
      </c>
      <c r="Q35" s="24"/>
      <c r="R35" s="1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CQ35" s="14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</row>
    <row r="36" spans="1:162" s="11" customFormat="1" ht="12.75" customHeight="1" x14ac:dyDescent="0.2">
      <c r="A36" s="19" t="s">
        <v>69</v>
      </c>
      <c r="B36" s="20" t="s">
        <v>87</v>
      </c>
      <c r="C36" s="20" t="s">
        <v>109</v>
      </c>
      <c r="D36" s="21">
        <v>878200</v>
      </c>
      <c r="E36" s="21">
        <v>600000</v>
      </c>
      <c r="F36" s="22">
        <v>57</v>
      </c>
      <c r="G36" s="22"/>
      <c r="H36" s="10">
        <f t="shared" si="2"/>
        <v>57</v>
      </c>
      <c r="I36" s="7">
        <v>25</v>
      </c>
      <c r="J36" s="7">
        <v>13</v>
      </c>
      <c r="K36" s="7">
        <v>13</v>
      </c>
      <c r="L36" s="7">
        <v>5</v>
      </c>
      <c r="M36" s="7">
        <v>8</v>
      </c>
      <c r="N36" s="7">
        <v>13</v>
      </c>
      <c r="O36" s="7">
        <v>10</v>
      </c>
      <c r="P36" s="23">
        <f t="shared" si="1"/>
        <v>87</v>
      </c>
      <c r="Q36" s="24"/>
      <c r="R36" s="1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CQ36" s="14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</row>
    <row r="37" spans="1:162" s="11" customFormat="1" x14ac:dyDescent="0.2">
      <c r="A37" s="19" t="s">
        <v>70</v>
      </c>
      <c r="B37" s="20" t="s">
        <v>88</v>
      </c>
      <c r="C37" s="20" t="s">
        <v>110</v>
      </c>
      <c r="D37" s="21">
        <v>1246443</v>
      </c>
      <c r="E37" s="21">
        <v>500000</v>
      </c>
      <c r="F37" s="22">
        <v>60</v>
      </c>
      <c r="G37" s="22">
        <v>29</v>
      </c>
      <c r="H37" s="10">
        <f t="shared" si="2"/>
        <v>89</v>
      </c>
      <c r="I37" s="7">
        <v>20</v>
      </c>
      <c r="J37" s="7">
        <v>11</v>
      </c>
      <c r="K37" s="7">
        <v>10</v>
      </c>
      <c r="L37" s="7">
        <v>4</v>
      </c>
      <c r="M37" s="7">
        <v>8</v>
      </c>
      <c r="N37" s="7">
        <v>13</v>
      </c>
      <c r="O37" s="7">
        <v>6</v>
      </c>
      <c r="P37" s="23">
        <f t="shared" si="1"/>
        <v>72</v>
      </c>
      <c r="Q37" s="24"/>
      <c r="R37" s="1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CQ37" s="14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</row>
    <row r="38" spans="1:162" s="11" customFormat="1" ht="12.75" customHeight="1" x14ac:dyDescent="0.2">
      <c r="A38" s="19" t="s">
        <v>71</v>
      </c>
      <c r="B38" s="20" t="s">
        <v>89</v>
      </c>
      <c r="C38" s="20" t="s">
        <v>111</v>
      </c>
      <c r="D38" s="21">
        <v>1315200</v>
      </c>
      <c r="E38" s="21">
        <v>450000</v>
      </c>
      <c r="F38" s="22">
        <v>42</v>
      </c>
      <c r="G38" s="22">
        <v>32</v>
      </c>
      <c r="H38" s="10">
        <f t="shared" si="2"/>
        <v>74</v>
      </c>
      <c r="I38" s="7">
        <v>17</v>
      </c>
      <c r="J38" s="7">
        <v>12</v>
      </c>
      <c r="K38" s="7">
        <v>9</v>
      </c>
      <c r="L38" s="7">
        <v>3</v>
      </c>
      <c r="M38" s="7">
        <v>8</v>
      </c>
      <c r="N38" s="7">
        <v>10</v>
      </c>
      <c r="O38" s="7">
        <v>8</v>
      </c>
      <c r="P38" s="23">
        <f t="shared" si="1"/>
        <v>67</v>
      </c>
      <c r="Q38" s="28"/>
      <c r="R38" s="1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CQ38" s="14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</row>
    <row r="39" spans="1:162" s="11" customFormat="1" ht="12.75" customHeight="1" x14ac:dyDescent="0.2">
      <c r="A39" s="19" t="s">
        <v>72</v>
      </c>
      <c r="B39" s="20" t="s">
        <v>90</v>
      </c>
      <c r="C39" s="20" t="s">
        <v>112</v>
      </c>
      <c r="D39" s="21">
        <v>1139000</v>
      </c>
      <c r="E39" s="21">
        <v>549000</v>
      </c>
      <c r="F39" s="22">
        <v>36</v>
      </c>
      <c r="G39" s="22">
        <v>33</v>
      </c>
      <c r="H39" s="10">
        <f t="shared" si="2"/>
        <v>69</v>
      </c>
      <c r="I39" s="7">
        <v>20</v>
      </c>
      <c r="J39" s="7">
        <v>11</v>
      </c>
      <c r="K39" s="7">
        <v>10</v>
      </c>
      <c r="L39" s="7">
        <v>4</v>
      </c>
      <c r="M39" s="7">
        <v>7</v>
      </c>
      <c r="N39" s="7">
        <v>10</v>
      </c>
      <c r="O39" s="7">
        <v>5</v>
      </c>
      <c r="P39" s="23">
        <f t="shared" si="1"/>
        <v>67</v>
      </c>
      <c r="Q39" s="24"/>
      <c r="R39" s="1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CQ39" s="14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</row>
    <row r="40" spans="1:162" s="11" customFormat="1" ht="12.75" customHeight="1" x14ac:dyDescent="0.2">
      <c r="A40" s="19" t="s">
        <v>73</v>
      </c>
      <c r="B40" s="20" t="s">
        <v>91</v>
      </c>
      <c r="C40" s="20" t="s">
        <v>113</v>
      </c>
      <c r="D40" s="21">
        <v>529000</v>
      </c>
      <c r="E40" s="21">
        <v>340000</v>
      </c>
      <c r="F40" s="22">
        <v>31</v>
      </c>
      <c r="G40" s="22">
        <v>30</v>
      </c>
      <c r="H40" s="10">
        <f t="shared" si="2"/>
        <v>61</v>
      </c>
      <c r="I40" s="7">
        <v>20</v>
      </c>
      <c r="J40" s="7">
        <v>11</v>
      </c>
      <c r="K40" s="7">
        <v>11</v>
      </c>
      <c r="L40" s="7">
        <v>4</v>
      </c>
      <c r="M40" s="7">
        <v>9</v>
      </c>
      <c r="N40" s="7">
        <v>9</v>
      </c>
      <c r="O40" s="7">
        <v>7</v>
      </c>
      <c r="P40" s="23">
        <f t="shared" si="1"/>
        <v>71</v>
      </c>
      <c r="Q40" s="24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CQ40" s="14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</row>
    <row r="41" spans="1:162" s="11" customFormat="1" ht="12.75" customHeight="1" x14ac:dyDescent="0.2">
      <c r="A41" s="19"/>
      <c r="B41" s="20"/>
      <c r="C41" s="20"/>
      <c r="D41" s="21"/>
      <c r="E41" s="21"/>
      <c r="F41" s="10"/>
      <c r="G41" s="10"/>
      <c r="H41" s="10"/>
      <c r="I41" s="7"/>
      <c r="J41" s="7"/>
      <c r="K41" s="7"/>
      <c r="L41" s="7"/>
      <c r="M41" s="7"/>
      <c r="N41" s="7"/>
      <c r="O41" s="7"/>
      <c r="P41" s="23"/>
      <c r="Q41" s="24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CQ41" s="14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</row>
    <row r="42" spans="1:162" x14ac:dyDescent="0.3">
      <c r="D42" s="5">
        <f>SUM(D19:D40)</f>
        <v>19687722</v>
      </c>
      <c r="E42" s="5">
        <f>SUM(E19:E40)</f>
        <v>8735000</v>
      </c>
      <c r="Q42" s="5">
        <f>SUM(Q19:Q41)</f>
        <v>0</v>
      </c>
    </row>
    <row r="43" spans="1:162" x14ac:dyDescent="0.3">
      <c r="E43" s="5"/>
      <c r="F43" s="5"/>
    </row>
  </sheetData>
  <dataValidations count="2">
    <dataValidation type="whole" showInputMessage="1" showErrorMessage="1" errorTitle="ZNOVU A LÉPE" error="To je móóóóóóc!!!!" sqref="J20:O41">
      <formula1>0</formula1>
      <formula2>15</formula2>
    </dataValidation>
    <dataValidation type="whole" allowBlank="1" showInputMessage="1" showErrorMessage="1" errorTitle="ZNOVU A LÉPE" error="To je móóóóóóc!!!!" sqref="I20:I41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Celovečerní hraný film</vt:lpstr>
      <vt:lpstr>IH</vt:lpstr>
      <vt:lpstr>JK</vt:lpstr>
      <vt:lpstr>LD</vt:lpstr>
      <vt:lpstr>PM</vt:lpstr>
      <vt:lpstr>RN</vt:lpstr>
      <vt:lpstr>SG</vt:lpstr>
      <vt:lpstr>ZK</vt:lpstr>
      <vt:lpstr>'Celovečerní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2017-06-19T10:45:49Z</dcterms:modified>
  <cp:category/>
  <cp:contentStatus/>
</cp:coreProperties>
</file>